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814E36F0-81BA-4E9D-BE76-2035207D37E2}"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8800" windowHeight="12300"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 i="43" l="1"/>
  <c r="G18" i="43"/>
  <c r="G12" i="43"/>
  <c r="J44" i="37"/>
  <c r="J34" i="37"/>
  <c r="J26" i="37"/>
  <c r="J9" i="37"/>
  <c r="I27" i="36"/>
  <c r="I16" i="36"/>
  <c r="H1" i="7"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811" i="7" l="1"/>
  <c r="H753" i="7"/>
  <c r="H695" i="7"/>
  <c r="H637" i="7"/>
  <c r="H579" i="7"/>
  <c r="H521" i="7"/>
  <c r="H463" i="7"/>
  <c r="H404" i="7"/>
  <c r="H346" i="7"/>
  <c r="H288" i="7"/>
  <c r="H230" i="7"/>
  <c r="H177" i="7"/>
  <c r="H125" i="7"/>
  <c r="D28" i="38" l="1"/>
  <c r="J28" i="38"/>
  <c r="G1" i="43" l="1"/>
  <c r="I828" i="7" l="1"/>
  <c r="G828" i="7"/>
  <c r="E828" i="7"/>
  <c r="I770" i="7"/>
  <c r="G770" i="7"/>
  <c r="E770" i="7"/>
  <c r="I712" i="7"/>
  <c r="G712" i="7"/>
  <c r="E712" i="7"/>
  <c r="I654" i="7"/>
  <c r="G654" i="7"/>
  <c r="E654" i="7"/>
  <c r="I596" i="7"/>
  <c r="G596" i="7"/>
  <c r="E596" i="7"/>
  <c r="I538" i="7"/>
  <c r="G538" i="7"/>
  <c r="E538" i="7"/>
  <c r="I480" i="7"/>
  <c r="G480" i="7"/>
  <c r="E480" i="7"/>
  <c r="I421" i="7"/>
  <c r="G421" i="7"/>
  <c r="E421" i="7"/>
  <c r="I363" i="7"/>
  <c r="G363" i="7"/>
  <c r="E363" i="7"/>
  <c r="I305" i="7"/>
  <c r="G305" i="7"/>
  <c r="E305" i="7"/>
  <c r="I247" i="7"/>
  <c r="G247" i="7"/>
  <c r="E247" i="7"/>
  <c r="D21" i="38" l="1"/>
  <c r="H1" i="39" l="1"/>
  <c r="H3" i="38" l="1"/>
  <c r="H65" i="7"/>
  <c r="J21" i="38"/>
  <c r="J17" i="38"/>
  <c r="D17" i="38"/>
  <c r="K1" i="37"/>
  <c r="J10" i="38" l="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J32" i="38"/>
</calcChain>
</file>

<file path=xl/sharedStrings.xml><?xml version="1.0" encoding="utf-8"?>
<sst xmlns="http://schemas.openxmlformats.org/spreadsheetml/2006/main" count="2356" uniqueCount="950">
  <si>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</si>
  <si>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</si>
  <si>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</si>
  <si>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</si>
  <si>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</si>
  <si>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</si>
  <si>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</si>
  <si>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</si>
  <si>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</si>
  <si>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</si>
  <si>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</si>
  <si>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</si>
  <si>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</si>
  <si>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</si>
  <si>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</si>
  <si>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</si>
  <si>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</si>
  <si>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</si>
  <si>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</si>
  <si>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</si>
  <si>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</si>
  <si>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</si>
  <si>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</si>
  <si>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</si>
  <si>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</si>
  <si>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</si>
  <si>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</si>
  <si>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</si>
  <si>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</si>
  <si>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</si>
  <si>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</si>
  <si>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</si>
  <si>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</si>
  <si>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</si>
  <si>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</si>
  <si>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</si>
  <si>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</si>
  <si>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</si>
  <si>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</si>
  <si>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</si>
  <si>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</si>
  <si>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</si>
  <si>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</si>
  <si>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</si>
  <si>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</si>
  <si>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</si>
  <si>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</si>
  <si>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</si>
  <si>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</si>
  <si>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</si>
  <si>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</si>
  <si>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</si>
  <si>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</si>
  <si>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</si>
  <si>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</si>
  <si>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</si>
  <si>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</si>
  <si>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</si>
  <si>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</si>
  <si>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</si>
  <si>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</si>
  <si>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</si>
  <si>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</si>
  <si>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</si>
  <si>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</si>
  <si>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</si>
  <si>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</si>
  <si>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</si>
  <si>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</si>
  <si>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</si>
  <si>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</si>
  <si>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</si>
  <si>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</si>
  <si>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</si>
  <si>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</si>
  <si>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</si>
  <si>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</si>
  <si>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</si>
  <si>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</si>
  <si>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</si>
  <si>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</si>
  <si>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</si>
  <si>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</si>
  <si>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</si>
  <si>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</si>
  <si>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</si>
  <si>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</si>
  <si>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</si>
  <si>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</si>
  <si>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</si>
  <si>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</si>
  <si>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</si>
  <si>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</si>
  <si>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</si>
  <si>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</si>
  <si>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</si>
  <si>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</si>
  <si>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</si>
  <si>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</si>
  <si>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</si>
  <si>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</si>
  <si>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</si>
  <si>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</si>
  <si>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</si>
  <si>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</si>
  <si>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</si>
  <si>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</si>
  <si>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</si>
  <si>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</si>
  <si>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</si>
  <si>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</si>
  <si>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</si>
  <si>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</si>
  <si>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</si>
  <si>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</si>
  <si>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</si>
  <si>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</si>
  <si>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</si>
  <si>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</si>
  <si>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</si>
  <si>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</si>
  <si>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</si>
  <si>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</si>
  <si>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</si>
  <si>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</si>
  <si>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</si>
  <si>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</si>
  <si>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</si>
  <si>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</si>
  <si>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</si>
  <si>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</si>
  <si>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</si>
  <si>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</si>
  <si>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</si>
  <si>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</si>
  <si>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</si>
  <si>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</si>
  <si>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</si>
  <si>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</si>
  <si>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</si>
  <si>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</si>
  <si>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</si>
  <si>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</si>
  <si>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</si>
  <si>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</si>
  <si>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</si>
  <si>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</si>
  <si>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</si>
  <si>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</si>
  <si>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</si>
  <si>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</si>
  <si>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</si>
  <si>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</si>
  <si>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</si>
  <si>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</si>
  <si>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</si>
  <si>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</si>
  <si>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</si>
  <si>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</si>
  <si>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</si>
  <si>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</si>
  <si>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</si>
  <si>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</si>
  <si>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</si>
  <si>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</si>
  <si>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</si>
  <si>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</si>
  <si>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</si>
  <si>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</si>
  <si>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</si>
  <si>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</si>
  <si>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</si>
  <si>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</si>
  <si>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</si>
  <si>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</si>
  <si>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</si>
  <si>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</si>
  <si>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</si>
  <si>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</si>
  <si>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</si>
  <si>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</si>
  <si>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</si>
  <si>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</si>
  <si>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</si>
  <si>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</si>
  <si>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</si>
  <si>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</si>
  <si>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</si>
  <si>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</si>
  <si>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</si>
  <si>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</si>
  <si>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</si>
  <si>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</si>
  <si>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</si>
  <si>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</si>
  <si>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</si>
  <si>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</si>
  <si>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</si>
  <si>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</si>
  <si>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</si>
  <si>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</si>
  <si>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</si>
  <si>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</si>
  <si>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</si>
  <si>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</si>
  <si>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</si>
  <si>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</si>
  <si>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</si>
  <si>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</si>
  <si>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</si>
  <si>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</si>
  <si>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</si>
  <si>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</si>
  <si>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</si>
  <si>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</si>
  <si>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</si>
  <si>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</si>
  <si>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</si>
  <si>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</si>
  <si>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</si>
  <si>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</si>
  <si>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</si>
  <si>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</si>
  <si>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</si>
  <si>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</si>
  <si>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</si>
  <si>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</si>
  <si>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</si>
  <si>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</si>
  <si>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</si>
  <si>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</si>
  <si>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</si>
  <si>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</si>
  <si>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</si>
  <si>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</si>
  <si>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</si>
  <si>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</si>
  <si>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</si>
  <si>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</si>
  <si>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</si>
  <si>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</si>
  <si>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</si>
  <si>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</si>
  <si>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</si>
  <si>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</si>
  <si>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</si>
  <si>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</si>
  <si>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</si>
  <si>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</si>
  <si>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</si>
  <si>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</si>
  <si>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</si>
  <si>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</si>
  <si>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</si>
  <si>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</si>
  <si>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</si>
  <si>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</si>
  <si>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</si>
  <si>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</si>
  <si>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</si>
  <si>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</si>
  <si>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</si>
  <si>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</si>
  <si>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</si>
  <si>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</si>
  <si>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</si>
  <si>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</si>
  <si>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</si>
  <si>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</si>
  <si>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</si>
  <si>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</si>
  <si>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</si>
  <si>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</si>
  <si>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</si>
  <si>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</si>
  <si>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</si>
  <si>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</si>
  <si>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</si>
  <si>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</si>
  <si>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</si>
  <si>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</si>
  <si>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</si>
  <si>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</si>
  <si>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</si>
  <si>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</si>
  <si>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</si>
  <si>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</si>
  <si>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</si>
  <si>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</si>
  <si>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</si>
  <si>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</si>
  <si>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</si>
  <si>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</si>
  <si>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</si>
  <si>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</si>
  <si>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</si>
  <si>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</si>
  <si>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</si>
  <si>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</si>
  <si>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</si>
  <si>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</si>
  <si>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</si>
  <si>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</si>
  <si>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</si>
  <si>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</si>
  <si>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</si>
  <si>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</si>
  <si>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</si>
  <si>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</si>
  <si>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</si>
  <si>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</si>
  <si>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</si>
  <si>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</si>
  <si>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</si>
  <si>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</si>
  <si>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</si>
  <si>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</si>
  <si>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</si>
  <si>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</si>
  <si>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</si>
  <si>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</si>
  <si>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</si>
  <si>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</si>
  <si>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</si>
  <si>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</si>
  <si>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</si>
  <si>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</si>
  <si>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</si>
  <si>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</si>
  <si>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</si>
  <si>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</si>
  <si>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</si>
  <si>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</si>
  <si>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</si>
  <si>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</si>
  <si>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</si>
  <si>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</si>
  <si>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</si>
  <si>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</si>
  <si>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</si>
  <si>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</si>
  <si>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</si>
  <si>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</si>
  <si>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</si>
  <si>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</si>
  <si>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</si>
  <si>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</si>
  <si>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</si>
  <si>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</si>
  <si>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</si>
  <si>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</si>
  <si>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</si>
  <si>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</si>
  <si>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</si>
  <si>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</si>
  <si>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</si>
  <si>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</si>
  <si>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</si>
  <si>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</si>
  <si>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</si>
  <si>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</si>
  <si>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</si>
  <si>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</si>
  <si>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</si>
  <si>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</si>
  <si>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</si>
  <si>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</si>
  <si>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</si>
  <si>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</si>
  <si>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</si>
  <si>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</si>
  <si>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</si>
  <si>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</si>
  <si>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</si>
  <si>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</si>
  <si>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</si>
  <si>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</si>
  <si>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</si>
  <si>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</si>
  <si>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</si>
  <si>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</si>
  <si>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</si>
  <si>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</si>
  <si>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</si>
  <si>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</si>
  <si>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</si>
  <si>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</si>
  <si>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</si>
  <si>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</si>
  <si>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</si>
  <si>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</si>
  <si>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</si>
  <si>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</si>
  <si>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</si>
  <si>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</si>
  <si>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</si>
  <si>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</si>
  <si>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</si>
  <si>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</si>
  <si>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</si>
  <si>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</si>
  <si>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</si>
  <si>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</si>
  <si>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</si>
  <si>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</si>
  <si>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</si>
  <si>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</si>
  <si>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</si>
  <si>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</si>
  <si>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</si>
  <si>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</si>
  <si>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</si>
  <si>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</si>
  <si>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</si>
  <si>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</si>
  <si>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</si>
  <si>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</si>
  <si>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</si>
  <si>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</si>
  <si>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</si>
  <si>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</si>
  <si>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</si>
  <si>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</si>
  <si>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</si>
  <si>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</si>
  <si>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</si>
  <si>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</si>
  <si>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</si>
  <si>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</si>
  <si>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</si>
  <si>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</si>
  <si>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</si>
  <si>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</si>
  <si>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</si>
  <si>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</si>
  <si>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</si>
  <si>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</si>
  <si>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</si>
  <si>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</si>
  <si>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</si>
  <si>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</si>
  <si>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</si>
  <si>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</si>
  <si>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</si>
  <si>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</si>
  <si>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</si>
  <si>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</si>
  <si>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</si>
  <si>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</si>
  <si>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</si>
  <si>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</si>
  <si>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</si>
  <si>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</si>
  <si>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</si>
  <si>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</si>
  <si>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</si>
  <si>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</si>
  <si>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</si>
  <si>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</si>
  <si>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</si>
  <si>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</si>
  <si>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</si>
  <si>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</si>
  <si>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</si>
  <si>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</si>
  <si>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</si>
  <si>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</si>
  <si>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</si>
  <si>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</si>
  <si>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</si>
  <si>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</si>
  <si>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</si>
  <si>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</si>
  <si>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</si>
  <si>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</si>
  <si>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</si>
  <si>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</si>
  <si>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</si>
  <si>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</si>
  <si>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</si>
  <si>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</si>
  <si>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</si>
  <si>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</si>
  <si>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</si>
  <si>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</si>
  <si>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</si>
  <si>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</si>
  <si>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</si>
  <si>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</si>
  <si>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</si>
  <si>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</si>
  <si>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</si>
  <si>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</si>
  <si>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</si>
  <si>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</si>
  <si>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</si>
  <si>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</si>
  <si>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</si>
  <si>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</si>
  <si>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</si>
  <si>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</si>
  <si>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</si>
  <si>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</si>
  <si>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</si>
  <si>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</si>
  <si>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</si>
  <si>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</si>
  <si>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</si>
  <si>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</si>
  <si>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</si>
  <si>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</si>
  <si>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</si>
  <si>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</si>
  <si>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</si>
  <si>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</si>
  <si>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</si>
  <si>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</si>
  <si>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</si>
  <si>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</si>
  <si>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</si>
  <si>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</si>
  <si>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</si>
  <si>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</si>
  <si>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</si>
  <si>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</si>
  <si>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</si>
  <si>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</si>
  <si>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</si>
  <si>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</si>
  <si>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</si>
  <si>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</si>
  <si>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</si>
  <si>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</si>
  <si>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</si>
  <si>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</si>
  <si>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</si>
  <si>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</si>
  <si>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</si>
  <si>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</si>
  <si>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</si>
  <si>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</si>
  <si>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</si>
  <si>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</si>
  <si>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</si>
  <si>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</si>
  <si>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</si>
  <si>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</si>
  <si>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</si>
  <si>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</si>
  <si>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</si>
  <si>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</si>
  <si>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</si>
  <si>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</si>
  <si>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</si>
  <si>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</si>
  <si>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</si>
  <si>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</si>
  <si>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</si>
  <si>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</si>
  <si>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</si>
  <si>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</si>
  <si>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</si>
  <si>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</si>
  <si>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</si>
  <si>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</si>
  <si>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</si>
  <si>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</si>
  <si>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</si>
  <si>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</si>
  <si>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</si>
  <si>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</si>
  <si>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</si>
  <si>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</si>
  <si>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</si>
  <si>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</si>
  <si>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</si>
  <si>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</si>
  <si>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</si>
  <si>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</si>
  <si>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</si>
  <si>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</si>
  <si>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</si>
  <si>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</si>
  <si>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</si>
  <si>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</si>
  <si>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</si>
  <si>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</si>
  <si>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</si>
  <si>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</si>
  <si>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</si>
  <si>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</si>
  <si>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</si>
  <si>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</si>
  <si>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</si>
  <si>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</si>
  <si>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</si>
  <si>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</si>
  <si>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</si>
  <si>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</si>
  <si>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</si>
  <si>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</si>
  <si>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</si>
  <si>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</si>
  <si>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</si>
  <si>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</si>
  <si>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</si>
  <si>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</si>
  <si>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</si>
  <si>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</si>
  <si>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</si>
  <si>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</si>
  <si>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</si>
  <si>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</si>
  <si>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</si>
  <si>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</si>
  <si>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</si>
  <si>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</si>
  <si>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</si>
  <si>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</si>
  <si>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</si>
  <si>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</si>
  <si>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</si>
  <si>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</si>
  <si>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</si>
  <si>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</si>
  <si>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</si>
  <si>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</si>
  <si>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</si>
  <si>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</si>
  <si>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</si>
  <si>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</si>
  <si>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</si>
  <si>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</si>
  <si>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</si>
  <si>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</si>
  <si>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</si>
  <si>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</si>
  <si>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</si>
  <si>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</si>
  <si>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</si>
  <si>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</si>
  <si>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</si>
  <si>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</si>
  <si>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</si>
  <si>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</si>
  <si>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</si>
  <si>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</si>
  <si>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</si>
  <si>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</si>
  <si>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</si>
  <si>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</si>
  <si>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</si>
  <si>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</si>
  <si>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</si>
  <si>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</si>
  <si>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</si>
  <si>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</si>
  <si>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</si>
  <si>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</si>
  <si>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</si>
  <si>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</si>
  <si>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</si>
  <si>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</si>
  <si>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</si>
  <si>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</si>
  <si>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</si>
  <si>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</si>
  <si>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</si>
  <si>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</si>
  <si>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</si>
  <si>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</si>
  <si>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</si>
  <si>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</si>
  <si>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</si>
  <si>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</si>
  <si>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</si>
  <si>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</si>
  <si>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</si>
  <si>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</si>
  <si>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</si>
  <si>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</si>
  <si>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</si>
  <si>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</si>
  <si>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</si>
  <si>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</si>
  <si>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</si>
  <si>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</si>
  <si>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</si>
  <si>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</si>
  <si>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</si>
  <si>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</si>
  <si>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</si>
  <si>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</si>
  <si>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</si>
  <si>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</si>
  <si>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</si>
  <si>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</si>
  <si>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</si>
  <si>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</si>
  <si>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</si>
  <si>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</si>
  <si>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</si>
  <si>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</si>
  <si>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</si>
  <si>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</si>
  <si>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</si>
  <si>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</si>
  <si>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</si>
  <si>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</si>
  <si>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</si>
  <si>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</si>
  <si>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</si>
  <si>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</si>
  <si>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</si>
  <si>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</si>
  <si>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</si>
  <si>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</si>
  <si>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</si>
  <si>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</si>
  <si>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</si>
  <si>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</si>
  <si>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</si>
  <si>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</si>
  <si>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</si>
  <si>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</si>
  <si>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</si>
  <si>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</si>
  <si>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</si>
  <si>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</si>
  <si>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</si>
  <si>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</si>
  <si>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</si>
  <si>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</si>
  <si>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</si>
  <si>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</si>
  <si>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</si>
  <si>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</si>
  <si>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</si>
  <si>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</si>
  <si>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</si>
  <si>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</si>
  <si>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</si>
  <si>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</si>
  <si>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</si>
  <si>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</si>
  <si>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</si>
  <si>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</si>
  <si>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</si>
  <si>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</si>
  <si>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</si>
  <si>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</si>
  <si>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</si>
  <si>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</si>
  <si>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</si>
  <si>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</si>
  <si>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</si>
  <si>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</si>
  <si>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</si>
  <si>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</si>
  <si>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</si>
  <si>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</si>
  <si>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</si>
  <si>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</si>
  <si>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</si>
  <si>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</si>
  <si>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</si>
  <si>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</si>
  <si>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</si>
  <si>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</si>
  <si>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</si>
  <si>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</si>
  <si>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</si>
  <si>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</si>
  <si>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</si>
  <si>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</si>
  <si>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</si>
  <si>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</si>
  <si>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</si>
  <si>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</si>
  <si>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</si>
  <si>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</si>
  <si>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</si>
  <si>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</si>
  <si>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</si>
  <si>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</si>
  <si>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</si>
  <si>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</si>
  <si>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</si>
  <si>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</si>
  <si>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</si>
  <si>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</si>
  <si>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</si>
  <si>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</si>
  <si>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</si>
  <si>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</si>
  <si>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</si>
  <si>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</si>
  <si>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</si>
  <si>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</si>
  <si>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</si>
  <si>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</si>
  <si>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</si>
  <si>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</si>
  <si>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</si>
  <si>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</si>
  <si>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</si>
  <si>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</si>
  <si>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</si>
  <si>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</si>
  <si>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</si>
  <si>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</si>
  <si>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</si>
  <si>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</si>
  <si>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</si>
  <si>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</si>
  <si>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</si>
  <si>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</si>
  <si>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</si>
  <si>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</si>
  <si>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</si>
  <si>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</si>
  <si>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</si>
  <si>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</si>
  <si>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</si>
  <si>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</si>
  <si>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</si>
  <si>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</si>
  <si>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</si>
  <si>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</si>
  <si>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</si>
  <si>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</si>
  <si>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</si>
  <si>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</si>
  <si>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</si>
  <si>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</si>
  <si>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</si>
  <si>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</si>
  <si>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</si>
  <si>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</si>
  <si>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</si>
  <si>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</si>
  <si>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</si>
  <si>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</si>
  <si>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</si>
  <si>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</si>
  <si>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</si>
  <si>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</si>
  <si>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</si>
  <si>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</si>
  <si>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</si>
  <si>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</si>
  <si>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</si>
  <si>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</si>
  <si>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</si>
  <si>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</si>
  <si>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</si>
  <si>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</si>
  <si>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</si>
  <si>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</si>
  <si>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</si>
  <si>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</si>
  <si>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</si>
  <si>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</si>
  <si>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</si>
  <si>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</si>
  <si>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</si>
  <si>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</si>
  <si>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</si>
  <si>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</si>
  <si>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</si>
  <si>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</si>
  <si>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</si>
  <si>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</si>
  <si>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</si>
  <si>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</si>
  <si>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</si>
  <si>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</si>
  <si>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</si>
  <si>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</si>
  <si>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</si>
  <si>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</si>
  <si>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</si>
  <si>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</si>
  <si>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</si>
  <si>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</si>
  <si>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</si>
  <si>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</si>
  <si>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</si>
  <si>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</si>
  <si>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</si>
  <si>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</si>
  <si>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</si>
  <si>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</si>
  <si>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</si>
  <si>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</si>
  <si>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</si>
  <si>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</si>
  <si>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</si>
  <si>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</si>
  <si>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</si>
  <si>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</si>
  <si>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</si>
  <si>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</si>
  <si>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</si>
  <si>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</si>
  <si>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</si>
  <si>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</si>
  <si>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</si>
  <si>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</si>
  <si>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</si>
  <si>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</si>
  <si>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</si>
  <si>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</si>
  <si>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</si>
  <si>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</si>
  <si>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</si>
  <si>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</si>
  <si>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</si>
  <si>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</si>
  <si>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</si>
  <si>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</si>
  <si>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</si>
  <si>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</si>
  <si>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</si>
  <si>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805-882-3653</t>
  </si>
  <si>
    <t>kmillig@co.santa-barbara.ca.us</t>
  </si>
  <si>
    <t>Karyn Milligan</t>
  </si>
  <si>
    <t>Program Manager</t>
  </si>
  <si>
    <t>Brian Swanson</t>
  </si>
  <si>
    <t>Probation Manager</t>
  </si>
  <si>
    <t>805-803-8518</t>
  </si>
  <si>
    <t>bswanso@co.santa-barbara.ca.us</t>
  </si>
  <si>
    <t xml:space="preserve">Community Supervision </t>
  </si>
  <si>
    <t>Risk and Needs Assessment</t>
  </si>
  <si>
    <t>Los Compadres</t>
  </si>
  <si>
    <t xml:space="preserve">Probation continued its contractual agreement with the Community Action Commission (CAC) to provide mentoring services for probation youth referred to them. In addition to traditional mentoring approaches, and since most referrals are for male youth, CAC uses the El Joven Noble curriculum to augment their mentoring efforts. The El Joven Noble curriculum is a comprehensive culturally-informed promising practice that supports and guides young males through a “rites of passage” process while focusing on the prevention of substance abuse, teen pregnancy, relationship violence, gang violence, and school failure. CAC has provided this program for many years and continued to provide it in both the LPBC and the juvenile hall as well as in the community. CAC coordinates their mentoring activities with the assigned DPO; this includes understanding a youth’s risk factors, needs, and strengths, as well as other life domains where a youth may need support. In the subsequent fiscal year, CAC will begin accepting referrals for female youth. The YOBG funds this program and other CAC services.   </t>
  </si>
  <si>
    <t>Reasoning and Rehabilitation 2, Reasoning and Rehabilitation 2 for Girls and Women</t>
  </si>
  <si>
    <t xml:space="preserve">Probation contracted with several community-based providers to provide the Reasoning and Rehabilitation 2 (RR2) - Short Version program and the RR2 - Short Version for Girls and Women program. The RR2 - Short Version is a cognitive behavioral treatment intervention that builds on the original Reasoning and Rehabilitation program that teaches problem-solving, social skills, anger management, critical reasoning, creative thinking, and values. Additionally, RR2 – Short Version teaches youth self-monitoring, emotional management, interpersonal skills, communication, self-efficacy, and relapse prevention. It also includes a pro-social life story. The RR2 - Short Version for Girls and Women program is a gender-responsive cognitive behavioral treatment intervention that addresses victimization, abuse histories, self-harming behaviors, and mental health, family, and relationship problems. The evidence-based program focuses on building strengths, increasing a youth’s capacity for developing pro-social skills, and building self-efficacy and resiliency. CAC provided the RR2 - Short Version program in the community and the LPBC and juvenile hall for youth under 17 while Community Solutions, Inc., provided it in the North and South areas of the County and at LPBC for older youth. The Good Samaritan Shelter provided the version for Girls and Women in the North region of the County while the Council on Alcoholism and Drug Abuse (CADA) provided it in the South region of the County. CAC's services were funded through YOBG while services provided by Good Samaritan Shelter, CADA, and CSI were funded through JJCPA.
In consultation with the CBOs providing the program, Probation decided to not pursue either versions of RR2 at the conclusion of the fiscal year. Probation agreed with the CBOs that the structure of the program was difficult to maintain largely because of its reliance on the group dynamic. Attendance was sporadic, especially for females, and the necessary minimum level of participation to insure the group dynamic couldn’t be sustained. Also, youth participating in the program in the juvenile hall often did not continue it upon release. Thus, upon the recommendation of a CBO, Probation pursued the Seeking Safety program in lieu of RR2 for the subsequent fiscal year anticipating that its adaptability to both individual and group settings, and versatility in how its curriculum can be offered will yield better outcomes. All of the CBOs noted here will provide the curriculum with the exception of CSI. 
</t>
  </si>
  <si>
    <t>Strengthening Families, Multidimensional Family Therapy</t>
  </si>
  <si>
    <t xml:space="preserve">Probation contracted with Family Service Agency (FSA) to provide the Strengthening Families curriculum for 12-17 year olds in the North region of the County. Strengthening Families is an evidence-based family skills training program that increases resilience and reduces risk factors for behavioral, emotional, academic, and social problems in youth through specific parent, youth, and family sessions. Program outcomes positively impact youth substance abuse and delinquency. Probation contracted with CADA to provide Multidimensional Family Therapy (MDFT) in the South region of the County. MDFT is a comprehensive evidence-based family-centered treatment intervention that addresses youth problems and disorders. The intervention targets substance abuse, delinquency, antisocial and aggressive behaviors, school and family problems, and emotional difficulties. It is provided to youth and their parent(s) or guardian(s) and addresses individual, family, and environmental factors that contribute to problems. It also seeks to improve coping, problem-solving and decision-making skills. The intervention is provided in four integrated domains: Adolescent, Parent, Family, and Community. Both providers' services are funded through JJCPA.  </t>
  </si>
  <si>
    <t>Mental Health Assessment and Transition Services</t>
  </si>
  <si>
    <t xml:space="preserve">Probation has an agreement with the County Behavioral Wellness Department for two (2) clinicians to perform mental health assessments and transition (or linkage) services for youth under probation supervision, including those detained in or committed to the juvenile hall. Presently, 1.5 FTE positions are allocated to perform mental health assessments on youth referred to them by DPOs. Referrals are generated by DPOs performing court investigations or community supervision duties, and are made when additional information about a youth’s mental health needs will better inform case planning or disposition recommendations. They will also help better direct referrals to appropriate services. These assessments offer a valuable clinical perspective on issues impacting a youth and a youth's family, and will help determine the need for higher interventions such as intensive home based interventions or foster care placement. When a youth has been ordered into a foster care program, the clinicians will complete an assessment using the Child and Adolescent Needs and Strengths (CANS) tool. The CANS is used with Probation youth to assist in Child-Family Team meetings when placement is likely and will help guide the decision-making process in that setting. Clinician mental health assessments are generally comprehensive in nature but may also be an update to a previous comprehensive assessment or a brief assessment that seeks to identify medical necessity and eligibility for Medi-Cal programs. The clinicians also provide liaison and transition services for youth exiting the juvenile hall or LPBC. The clinician will work with peers at community mental health clinics and coordinate care activities for the highest need youth. They assist in establishing services with CBOs who may provide a lower level of mental health care.  Clinicians help Probation Department staff problem-solve issues related to mental health services and help staff navigate the sometimes complex system requirements regarding eligibility, Medi-Cal funding, medication management protocols, and continuity of care. They will also provide short-term, targeted interventions for some youth to support a successful transition, including clinical sessions at the juvenile hall that focus on assisting youth as they transition back to their homes. JJCPA funding supports 1.5 FTEs for assessments, and the YOBG funds 0.5 FTE position for transition activities. 
</t>
  </si>
  <si>
    <t xml:space="preserve">Probation used the YOBG and JJCPA to support the supervision of youth placed on probation by funding sworn officers to contact youth in their homes and in other places in the community, and to provide individual case management to them. Starting in previous years and solidified in the last fiscal year, Probation has shifted the focus of its community supervision and case management activities to youth who represent the greatest risk to reoffend. The advent of a newer generation risk assessment instrument – the Positive Achievement Change Tool (PACT) – has improved Probation’s capacity to properly assess a youth for risk to reoffend. It highlights areas where treatment interventions and other services should be concentrated, and also identifies the existing strengths of a youth. The use of this instrument, coupled with a decrease in the overall number of youth under probation supervision, have allowed Officers to work closely with mainly the highest risk youth and their families. Through collaborative efforts with community-based organizations (CBO), Officers are able to help youth and families access the services, interventions, and programs they need to meet rehabilitative goals and which are envisioned by both the YOBG and JJCPA. 
The YOBG funds three (3) Deputy Probation Officers (DPOs) who supervise caseloads of high-risk youth who are generally older and gang-involved, and who have committed serious and often violent offenses. One Probation Assistant (PA) is also funded through YOBG and provides general program administration support to DPOs who supervise cases. The JJCPA funds seven (7) DPOs who supervise caseloads of high and medium-risk youth who are generally younger and may be gang-involved. Females who have been or are at risk of becoming involved in commercial sexual exploitation are supervised by DPOs funded through JJCPA. 
Two (2) Juvenile Institutions Officers were funded through YOBG to serve as Community Transition Officers (CTO) who work with male youth committed to the Los Prietos Boys Camp (LPBC). CTOs prepare youth for transition back to their communities and contact them at their homes when released. They assist them with enrolling in school, finding employment, and attending programs, among other activities. During the course of the fiscal year, the number of CTOs decreased to one (1) because of a decrease in total LPBC commitments and staffing needs there. A Probation Manager's salary is funded by both YOBG and JJCPA funds as is a Supervising Probation Officer position. Both positions provide direct oversight of YOBG and JJCPA funded activities as well as indirect administrative support.   
</t>
  </si>
  <si>
    <t>Programming Officer and Case Manager</t>
  </si>
  <si>
    <t xml:space="preserve">After having discontinued the use of the Santa Barbara Assets and Risk Assessment (SBARA) during the last fiscal year, Probation adopted the PACT risk assessment instrument and it has been implemented operationally. This commercially available and vendor supported validated assessment instrument insures DPOs can reliably assess a youth’s level of risk for reoffending, and identifies the most important criminogenic factors that should be targeted to effect positive long-term change. It has a case planning component that  assists Officers in identifying appropriate interventions for a youth and their family. It has a pre-screening version that identifies lower risk youth who may be diverted from further system involvement at the initial intake level. These youth may be handled informally which serves to prevent further system involvement. A full version provides a more comprehensive assessment. The YOBG funds two (2) Senior DPOs to perform PACT assessments for intake purposes who consider which youth may benefit from diversion opportunities through a CBO or through Probation. DPOs funded by the YOBG and JJCPA may also perform these assessments when rescoring is indicated. Probation’s intention is to have most full assessments conducted as part of the community supervision function in support of broader case management activities, while using the pre-screen version at the initial intake level.  </t>
  </si>
  <si>
    <t xml:space="preserve">Between 2018 and 2019, juvenile arrests continued to trend downward in our county, with total juvenile misdemeanor arrests down 11% and felony arrests down 5%. The Probation Department has experienced a 26% decrease in the number of supervised juveniles to 285 youth in a one-day snapshot from FY 19/20 as compared to 387 youth in the previous fiscal year. Probation has also seen a decrease in the number of youth committed to the juvenile hall and placed into congregate foster care. During the 2018 calendar year, Probation initiated focused efforts to decrease the total number of youth under probation supervision, the number of youth placed on probation for misdemeanor offenses, the length of time youth remain under supervision, and the number of youth supervised who do not assess as high risk for re-offense, among other objectives. Those efforts continued into 2019 and continue currently, and contributed to the drops noted here.  Specifically, probation officers whose positions are funded by YOBG assessed youth with a standardized risk assessment instrument, and have increased efforts to divert low-level offenders away from the juvenile justice system at the point of first contact with probation. For those youth who continue on to wardship, a detailed report identifying both risk to reoffend and criminogenic needs is created through the risk assessment and an individualized case plan for the youth involving the family is subsequently created using the results. Probation officers funded by JJCPA/YOBG then take over supervision of the case, using a risk-needs-responsivity (RNR) community supervision model designed to focus attention on addressing the top three needs driving the behaviors of that individual youth’s risk to reoffend. Officers make referrals to evidence-based services funded by JJCPA and YOBG, and monitor a youth’s attendance, progress, and completion. As a result, Probation has focused more intensive services on higher-risk youth and ensured each receives services targeting their individual needs. This evidence-based and strength-based approach seeks to bolster rehabilitative efforts and deter youth from reoffending. 
During the 2019-2020 Fiscal Year, JJCPA and YOBG funds supported five programs addressing behavioral, emotional, academic and social problems such as Multidimensional Family Therapy, Reasoning and Rehabilitation, El Joven Noble, Strengthening Families and mentoring. Of the 332 youth referred to these programs 89%, or 295 youth, enrolled and 51% successfully completed the assigned interventions(s). The County has experienced a 24% decrease in SMJH admissions, to 532 youth in FY 2019-20 as compared to 697 youth in FY 2018-2019. Use of an incentives and interventions matrix by JJCPA/YOBG funded officers in order to guide the use of detention, sanctions and positive reinforcement as appropriate, as well as strict review of violations, has contributed to this trend. Also, using YOBG funds as a match, Probation and a local CBO partner applied for and received the Youth Reinvestment Grant (YRG) to implement a county-wide diversion program. YOBG-funded probation officers redirect specified lower level misdemeanor law enforcement referrals to a community-based organization for appropriate individualized interventions. This prevents involvement in the juvenile justice system for youth who likely would receive similar services if formally handled by Probation. It also helps ensure that youth who are placed on probation are those who do require the formal intervention of the juvenile court, chiefly youth referred for serious or violent felonies. This program has contributed to the continued drop in the number of youth under supervision.  
Probation continues to take a coordinated approach to services, collaborating with partners to better serve commercially sexually exploited children and those at risk of exploitation, and divert them from the system through the use of specialized court programs. Managers and supervisors funded by JJCPA/YOBG sit on a number of interagency groups to problem-solve these cases, and give their attention to ensuring youth needs are prioritized, and youth are reunified with their families as soon as possible. For instance, Probation routinely refers youth to Wraparound, a high level, home-based program that provides intensive services to a youth and his or her family. These cases are reviewed and supported by funded staff. Strategies such as a 6-month court review of wardship (for early termination of probation where possible) have been pursued successfully by funded staff. Behavioral Wellness staff funded by JJCPA/YOBG work in partnership with Probation staff to provide comprehensive assessments for youth, which in turn assist Probation with targeted interventions to areas of greatest treatment need. These strategies continue to contribute to the reduction in numbers of youth on probation and in out of home placement, while ensuring that their protective factors will be strengthened at home with family in their community. 
Funded staff also work with youth in detention settings, to ensure that youth treatment needs are addressed and aligned with community supervision goals and objectives, and to focus in on specific behavioral interventions and solutions to promote positive youth development. These officers also help to develop case and transitional plans, to ensure youth have services they may need both while detained and in the community. 
</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</si>
  <si>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</si>
  <si>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</si>
  <si>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 xml:space="preserve">https://openjustice.doj.ca.gov/exploration/crime-statistics/arrests </t>
  </si>
  <si>
    <t xml:space="preserve">The YOBG funds a Senior JIO at the LPBC who acts as a Programming Officer for the program and the youth it services. The person's duties include performing intake functions, facilitating the completion of the MAYSI, developing a program graduation plan and identifying services the youth will participate in while committed. The Officer acting in this capacity may co-facilitate Moral Reconation Therapy with County Behavioral Wellness clinicians, and they will act as a liaison with community-based organizations and work with County Education Office staff on academic participation and progress. The Officer maintains regular contact with youth when in the program and coordinates Aftercare programming with the CTO. The Officer will also meet with parents during visitation and encourages their involvement with the youth. The Institutions Division also uses YOBG funds to staff a Senior DPO who maintains knowledge of evidence-based programs suitable for the custody setting to institutions, and to facilitate such programming. The Officer is proficient in Motivational Interviewing (MI) and coaches custody staff in MI techniques. The Officer will oversee Moral Reconation Therapy (MRT) and Conflict Solutions groups, implement Restorative Justice programming as well as create and facilitate recreational opportunities for detained youth at the SMJH. The Officer also connects with parents and families during visiting.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</si>
</sst>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31" fillId="0" borderId="0" xfId="0" applyFont="1" applyBorder="1" applyAlignment="1" applyProtection="1">
      <alignment horizontal="left" vertical="top" inden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1" fillId="0" borderId="10" xfId="0" applyNumberFormat="1" applyFont="1" applyBorder="1" applyAlignment="1" applyProtection="1">
      <alignment horizontal="center" vertical="center"/>
      <protection locked="0"/>
    </xf>
    <xf numFmtId="41" fontId="1"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6"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42" fontId="1" fillId="6" borderId="6" xfId="0" applyNumberFormat="1" applyFont="1" applyFill="1" applyBorder="1" applyAlignment="1" applyProtection="1">
      <alignment horizontal="center"/>
      <protection locked="0"/>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42" fontId="1" fillId="0" borderId="6" xfId="0" applyNumberFormat="1" applyFont="1" applyFill="1" applyBorder="1" applyAlignment="1" applyProtection="1">
      <alignment horizontal="right"/>
      <protection locked="0"/>
    </xf>
    <xf numFmtId="42" fontId="6" fillId="4" borderId="6" xfId="0" applyNumberFormat="1"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0" fontId="0" fillId="6" borderId="10" xfId="0" applyFill="1" applyBorder="1" applyAlignment="1" applyProtection="1">
      <protection locked="0"/>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4" fillId="0" borderId="0" xfId="0" applyFont="1" applyAlignment="1" applyProtection="1">
      <alignment horizontal="center"/>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6" fontId="1" fillId="9" borderId="6" xfId="0" applyNumberFormat="1" applyFont="1" applyFill="1" applyBorder="1" applyAlignment="1" applyProtection="1">
      <alignment horizontal="right"/>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461</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463</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463</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462</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521</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521</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520</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579</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579</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578</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637</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637</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636</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695</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695</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694</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753</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753</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752</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811</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811</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810</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swanso@co.santa-barbara.ca.us" TargetMode="External"/><Relationship Id="rId1" Type="http://schemas.openxmlformats.org/officeDocument/2006/relationships/hyperlink" Target="mailto:kmillig@co.santa-barbara.ca.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28"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44140625" style="39" customWidth="1"/>
  </cols>
  <sheetData>
    <row r="1" spans="1:10" s="4" customFormat="1" ht="2.1" customHeight="1" x14ac:dyDescent="0.25">
      <c r="A1" s="60"/>
      <c r="B1" s="61"/>
      <c r="C1" s="61"/>
      <c r="D1" s="61"/>
      <c r="E1" s="61"/>
      <c r="F1" s="61"/>
      <c r="G1" s="61"/>
      <c r="H1" s="61"/>
      <c r="I1" s="61"/>
      <c r="J1" s="62"/>
    </row>
    <row r="2" spans="1:10" ht="8.1" customHeight="1" x14ac:dyDescent="0.25">
      <c r="A2" s="258"/>
      <c r="B2" s="259"/>
      <c r="C2" s="104"/>
      <c r="D2" s="85"/>
      <c r="E2" s="85"/>
      <c r="F2" s="85"/>
      <c r="G2" s="85"/>
      <c r="H2" s="85"/>
      <c r="I2" s="85"/>
      <c r="J2" s="86"/>
    </row>
    <row r="3" spans="1:10" ht="15" customHeight="1" x14ac:dyDescent="0.25">
      <c r="A3" s="260"/>
      <c r="B3" s="261"/>
      <c r="C3" s="105"/>
      <c r="D3" s="107" t="s">
        <v>831</v>
      </c>
      <c r="E3" s="87"/>
      <c r="F3" s="87"/>
      <c r="G3" s="87"/>
      <c r="H3" s="87"/>
      <c r="I3" s="87"/>
      <c r="J3" s="88"/>
    </row>
    <row r="4" spans="1:10" ht="15" customHeight="1" x14ac:dyDescent="0.25">
      <c r="A4" s="260"/>
      <c r="B4" s="261"/>
      <c r="C4" s="105"/>
      <c r="D4" s="107" t="s">
        <v>916</v>
      </c>
      <c r="E4" s="87"/>
      <c r="F4" s="87"/>
      <c r="G4" s="87"/>
      <c r="H4" s="87"/>
      <c r="I4" s="87"/>
      <c r="J4" s="88"/>
    </row>
    <row r="5" spans="1:10" ht="15" customHeight="1" x14ac:dyDescent="0.25">
      <c r="A5" s="260"/>
      <c r="B5" s="261"/>
      <c r="C5" s="105"/>
      <c r="D5" s="107" t="s">
        <v>921</v>
      </c>
      <c r="E5" s="63"/>
      <c r="F5" s="63"/>
      <c r="G5" s="63"/>
      <c r="H5" s="63"/>
      <c r="I5" s="63"/>
      <c r="J5" s="64"/>
    </row>
    <row r="6" spans="1:10" ht="8.1" customHeight="1" x14ac:dyDescent="0.25">
      <c r="A6" s="262"/>
      <c r="B6" s="26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3" t="s">
        <v>922</v>
      </c>
      <c r="B8" s="274"/>
      <c r="C8" s="274"/>
      <c r="D8" s="274"/>
      <c r="E8" s="274"/>
      <c r="F8" s="274"/>
      <c r="G8" s="274"/>
      <c r="H8" s="274"/>
      <c r="I8" s="274"/>
      <c r="J8" s="275"/>
    </row>
    <row r="9" spans="1:10" x14ac:dyDescent="0.25">
      <c r="A9" s="276"/>
      <c r="B9" s="274"/>
      <c r="C9" s="274"/>
      <c r="D9" s="274"/>
      <c r="E9" s="274"/>
      <c r="F9" s="274"/>
      <c r="G9" s="274"/>
      <c r="H9" s="274"/>
      <c r="I9" s="274"/>
      <c r="J9" s="275"/>
    </row>
    <row r="10" spans="1:10" x14ac:dyDescent="0.25">
      <c r="A10" s="276"/>
      <c r="B10" s="274"/>
      <c r="C10" s="274"/>
      <c r="D10" s="274"/>
      <c r="E10" s="274"/>
      <c r="F10" s="274"/>
      <c r="G10" s="274"/>
      <c r="H10" s="274"/>
      <c r="I10" s="274"/>
      <c r="J10" s="275"/>
    </row>
    <row r="11" spans="1:10" x14ac:dyDescent="0.25">
      <c r="A11" s="276"/>
      <c r="B11" s="274"/>
      <c r="C11" s="274"/>
      <c r="D11" s="274"/>
      <c r="E11" s="274"/>
      <c r="F11" s="274"/>
      <c r="G11" s="274"/>
      <c r="H11" s="274"/>
      <c r="I11" s="274"/>
      <c r="J11" s="275"/>
    </row>
    <row r="12" spans="1:10" x14ac:dyDescent="0.25">
      <c r="A12" s="276"/>
      <c r="B12" s="274"/>
      <c r="C12" s="274"/>
      <c r="D12" s="274"/>
      <c r="E12" s="274"/>
      <c r="F12" s="274"/>
      <c r="G12" s="274"/>
      <c r="H12" s="274"/>
      <c r="I12" s="274"/>
      <c r="J12" s="275"/>
    </row>
    <row r="13" spans="1:10" x14ac:dyDescent="0.25">
      <c r="A13" s="276"/>
      <c r="B13" s="274"/>
      <c r="C13" s="274"/>
      <c r="D13" s="274"/>
      <c r="E13" s="274"/>
      <c r="F13" s="274"/>
      <c r="G13" s="274"/>
      <c r="H13" s="274"/>
      <c r="I13" s="274"/>
      <c r="J13" s="275"/>
    </row>
    <row r="14" spans="1:10" x14ac:dyDescent="0.25">
      <c r="A14" s="276"/>
      <c r="B14" s="274"/>
      <c r="C14" s="274"/>
      <c r="D14" s="274"/>
      <c r="E14" s="274"/>
      <c r="F14" s="274"/>
      <c r="G14" s="274"/>
      <c r="H14" s="274"/>
      <c r="I14" s="274"/>
      <c r="J14" s="275"/>
    </row>
    <row r="15" spans="1:10" ht="6" customHeight="1" x14ac:dyDescent="0.25">
      <c r="A15" s="277"/>
      <c r="B15" s="278"/>
      <c r="C15" s="278"/>
      <c r="D15" s="278"/>
      <c r="E15" s="278"/>
      <c r="F15" s="278"/>
      <c r="G15" s="278"/>
      <c r="H15" s="278"/>
      <c r="I15" s="278"/>
      <c r="J15" s="279"/>
    </row>
    <row r="16" spans="1:10" ht="12.75" customHeight="1" x14ac:dyDescent="0.25">
      <c r="A16" s="280" t="s">
        <v>946</v>
      </c>
      <c r="B16" s="281"/>
      <c r="C16" s="281"/>
      <c r="D16" s="281"/>
      <c r="E16" s="281"/>
      <c r="F16" s="281"/>
      <c r="G16" s="281"/>
      <c r="H16" s="281"/>
      <c r="I16" s="281"/>
      <c r="J16" s="282"/>
    </row>
    <row r="17" spans="1:18" ht="12.75" customHeight="1" x14ac:dyDescent="0.25">
      <c r="A17" s="280"/>
      <c r="B17" s="281"/>
      <c r="C17" s="281"/>
      <c r="D17" s="281"/>
      <c r="E17" s="281"/>
      <c r="F17" s="281"/>
      <c r="G17" s="281"/>
      <c r="H17" s="281"/>
      <c r="I17" s="281"/>
      <c r="J17" s="282"/>
    </row>
    <row r="18" spans="1:18" ht="6" customHeight="1" x14ac:dyDescent="0.25">
      <c r="A18" s="114"/>
      <c r="B18" s="115"/>
      <c r="C18" s="115"/>
      <c r="D18" s="115"/>
      <c r="E18" s="115"/>
      <c r="F18" s="115"/>
      <c r="G18" s="115"/>
      <c r="H18" s="115"/>
      <c r="I18" s="115"/>
      <c r="J18" s="116"/>
    </row>
    <row r="19" spans="1:18" ht="12.75" customHeight="1" x14ac:dyDescent="0.25">
      <c r="A19" s="236" t="s">
        <v>917</v>
      </c>
      <c r="B19" s="286"/>
      <c r="C19" s="286"/>
      <c r="D19" s="286"/>
      <c r="E19" s="286"/>
      <c r="F19" s="286"/>
      <c r="G19" s="286"/>
      <c r="H19" s="286"/>
      <c r="I19" s="286"/>
      <c r="J19" s="287"/>
    </row>
    <row r="20" spans="1:18" ht="30" customHeight="1" x14ac:dyDescent="0.25">
      <c r="A20" s="288"/>
      <c r="B20" s="286"/>
      <c r="C20" s="286"/>
      <c r="D20" s="286"/>
      <c r="E20" s="286"/>
      <c r="F20" s="286"/>
      <c r="G20" s="286"/>
      <c r="H20" s="286"/>
      <c r="I20" s="286"/>
      <c r="J20" s="287"/>
    </row>
    <row r="21" spans="1:18" ht="5.0999999999999996"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3" t="s">
        <v>197</v>
      </c>
      <c r="B23" s="284"/>
      <c r="C23" s="284"/>
      <c r="D23" s="284"/>
      <c r="E23" s="285"/>
      <c r="F23" s="283" t="s">
        <v>198</v>
      </c>
      <c r="G23" s="284"/>
      <c r="H23" s="284"/>
      <c r="I23" s="284"/>
      <c r="J23" s="285"/>
      <c r="N23" s="150"/>
      <c r="O23" s="150"/>
      <c r="P23" s="150"/>
      <c r="Q23" s="150"/>
      <c r="R23" s="150"/>
    </row>
    <row r="24" spans="1:18" s="108" customFormat="1" ht="18.75" customHeight="1" x14ac:dyDescent="0.25">
      <c r="A24" s="266" t="s">
        <v>445</v>
      </c>
      <c r="B24" s="267"/>
      <c r="C24" s="267"/>
      <c r="D24" s="267"/>
      <c r="E24" s="268"/>
      <c r="F24" s="269"/>
      <c r="G24" s="270"/>
      <c r="H24" s="270"/>
      <c r="I24" s="270"/>
      <c r="J24" s="271"/>
      <c r="N24" s="176"/>
      <c r="O24" s="176"/>
      <c r="P24" s="176"/>
      <c r="Q24" s="176"/>
      <c r="R24" s="176"/>
    </row>
    <row r="25" spans="1:18" ht="15" customHeight="1" x14ac:dyDescent="0.25">
      <c r="A25" s="272" t="s">
        <v>832</v>
      </c>
      <c r="B25" s="232"/>
      <c r="C25" s="232"/>
      <c r="D25" s="232"/>
      <c r="E25" s="232"/>
      <c r="F25" s="232"/>
      <c r="G25" s="232"/>
      <c r="H25" s="232"/>
      <c r="I25" s="232"/>
      <c r="J25" s="233"/>
      <c r="N25" s="4"/>
      <c r="O25" s="4"/>
      <c r="P25" s="4"/>
      <c r="Q25" s="4"/>
      <c r="R25" s="4"/>
    </row>
    <row r="26" spans="1:18" ht="15" customHeight="1" x14ac:dyDescent="0.25">
      <c r="A26" s="239" t="s">
        <v>523</v>
      </c>
      <c r="B26" s="240"/>
      <c r="C26" s="240"/>
      <c r="D26" s="240"/>
      <c r="E26" s="241"/>
      <c r="F26" s="239" t="s">
        <v>525</v>
      </c>
      <c r="G26" s="240"/>
      <c r="H26" s="240"/>
      <c r="I26" s="240"/>
      <c r="J26" s="241"/>
      <c r="N26" s="4"/>
      <c r="O26" s="4"/>
      <c r="P26" s="4"/>
      <c r="Q26" s="4"/>
      <c r="R26" s="4"/>
    </row>
    <row r="27" spans="1:18" ht="15" customHeight="1" x14ac:dyDescent="0.25">
      <c r="A27" s="252" t="s">
        <v>928</v>
      </c>
      <c r="B27" s="253"/>
      <c r="C27" s="253"/>
      <c r="D27" s="253"/>
      <c r="E27" s="254"/>
      <c r="F27" s="252" t="s">
        <v>929</v>
      </c>
      <c r="G27" s="253"/>
      <c r="H27" s="253"/>
      <c r="I27" s="253"/>
      <c r="J27" s="254"/>
      <c r="N27" s="229"/>
      <c r="O27" s="229"/>
      <c r="P27" s="229"/>
      <c r="Q27" s="229"/>
      <c r="R27" s="229"/>
    </row>
    <row r="28" spans="1:18" ht="15" customHeight="1" x14ac:dyDescent="0.25">
      <c r="A28" s="247" t="s">
        <v>463</v>
      </c>
      <c r="B28" s="248"/>
      <c r="C28" s="249"/>
      <c r="D28" s="247" t="s">
        <v>524</v>
      </c>
      <c r="E28" s="248"/>
      <c r="F28" s="248"/>
      <c r="G28" s="248"/>
      <c r="H28" s="248"/>
      <c r="I28" s="248"/>
      <c r="J28" s="249"/>
      <c r="N28" s="4"/>
      <c r="O28" s="4"/>
      <c r="P28" s="4"/>
      <c r="Q28" s="4"/>
      <c r="R28" s="4"/>
    </row>
    <row r="29" spans="1:18" ht="15" customHeight="1" x14ac:dyDescent="0.25">
      <c r="A29" s="242" t="s">
        <v>930</v>
      </c>
      <c r="B29" s="243"/>
      <c r="C29" s="244"/>
      <c r="D29" s="255" t="s">
        <v>931</v>
      </c>
      <c r="E29" s="256"/>
      <c r="F29" s="256"/>
      <c r="G29" s="256"/>
      <c r="H29" s="256"/>
      <c r="I29" s="256"/>
      <c r="J29" s="257"/>
      <c r="N29" s="4"/>
      <c r="O29" s="4"/>
      <c r="P29" s="4"/>
      <c r="Q29" s="4"/>
      <c r="R29" s="4"/>
    </row>
    <row r="30" spans="1:18" ht="15" customHeight="1" x14ac:dyDescent="0.25">
      <c r="A30" s="250" t="s">
        <v>842</v>
      </c>
      <c r="B30" s="251"/>
      <c r="C30" s="251"/>
      <c r="D30" s="251"/>
      <c r="E30" s="251"/>
      <c r="F30" s="232"/>
      <c r="G30" s="232"/>
      <c r="H30" s="232"/>
      <c r="I30" s="232"/>
      <c r="J30" s="233"/>
      <c r="N30" s="4"/>
      <c r="O30" s="4"/>
      <c r="P30" s="4"/>
      <c r="Q30" s="4"/>
      <c r="R30" s="4"/>
    </row>
    <row r="31" spans="1:18" ht="15" customHeight="1" x14ac:dyDescent="0.25">
      <c r="A31" s="239" t="s">
        <v>523</v>
      </c>
      <c r="B31" s="240"/>
      <c r="C31" s="240"/>
      <c r="D31" s="240"/>
      <c r="E31" s="240"/>
      <c r="F31" s="239" t="s">
        <v>525</v>
      </c>
      <c r="G31" s="240"/>
      <c r="H31" s="240"/>
      <c r="I31" s="240"/>
      <c r="J31" s="241"/>
    </row>
    <row r="32" spans="1:18" ht="15" customHeight="1" x14ac:dyDescent="0.25">
      <c r="A32" s="245" t="s">
        <v>926</v>
      </c>
      <c r="B32" s="246"/>
      <c r="C32" s="246"/>
      <c r="D32" s="246"/>
      <c r="E32" s="246"/>
      <c r="F32" s="245" t="s">
        <v>927</v>
      </c>
      <c r="G32" s="246"/>
      <c r="H32" s="246"/>
      <c r="I32" s="246"/>
      <c r="J32" s="265"/>
    </row>
    <row r="33" spans="1:21" ht="15" customHeight="1" x14ac:dyDescent="0.25">
      <c r="A33" s="239" t="s">
        <v>463</v>
      </c>
      <c r="B33" s="240"/>
      <c r="C33" s="241"/>
      <c r="D33" s="240" t="s">
        <v>524</v>
      </c>
      <c r="E33" s="240"/>
      <c r="F33" s="240"/>
      <c r="G33" s="240"/>
      <c r="H33" s="240"/>
      <c r="I33" s="240"/>
      <c r="J33" s="241"/>
    </row>
    <row r="34" spans="1:21" ht="15" customHeight="1" x14ac:dyDescent="0.25">
      <c r="A34" s="242" t="s">
        <v>924</v>
      </c>
      <c r="B34" s="243"/>
      <c r="C34" s="244"/>
      <c r="D34" s="264" t="s">
        <v>925</v>
      </c>
      <c r="E34" s="256"/>
      <c r="F34" s="256"/>
      <c r="G34" s="256"/>
      <c r="H34" s="256"/>
      <c r="I34" s="256"/>
      <c r="J34" s="257"/>
    </row>
    <row r="35" spans="1:21" x14ac:dyDescent="0.25">
      <c r="A35" s="230" t="s">
        <v>526</v>
      </c>
      <c r="B35" s="231"/>
      <c r="C35" s="231"/>
      <c r="D35" s="232"/>
      <c r="E35" s="232"/>
      <c r="F35" s="232"/>
      <c r="G35" s="232"/>
      <c r="H35" s="232"/>
      <c r="I35" s="232"/>
      <c r="J35" s="233"/>
    </row>
    <row r="36" spans="1:21" s="1" customFormat="1" ht="6" customHeight="1" x14ac:dyDescent="0.25">
      <c r="A36" s="78"/>
      <c r="B36" s="79"/>
      <c r="C36" s="79"/>
      <c r="D36" s="80"/>
      <c r="E36" s="80"/>
      <c r="F36" s="80"/>
      <c r="G36" s="80"/>
      <c r="H36" s="80"/>
      <c r="I36" s="80"/>
      <c r="J36" s="81"/>
    </row>
    <row r="37" spans="1:21" ht="12.75" customHeight="1" x14ac:dyDescent="0.25">
      <c r="A37" s="236" t="s">
        <v>947</v>
      </c>
      <c r="B37" s="237"/>
      <c r="C37" s="237"/>
      <c r="D37" s="237"/>
      <c r="E37" s="237"/>
      <c r="F37" s="237"/>
      <c r="G37" s="237"/>
      <c r="H37" s="237"/>
      <c r="I37" s="237"/>
      <c r="J37" s="238"/>
    </row>
    <row r="38" spans="1:21" x14ac:dyDescent="0.25">
      <c r="A38" s="236"/>
      <c r="B38" s="237"/>
      <c r="C38" s="237"/>
      <c r="D38" s="237"/>
      <c r="E38" s="237"/>
      <c r="F38" s="237"/>
      <c r="G38" s="237"/>
      <c r="H38" s="237"/>
      <c r="I38" s="237"/>
      <c r="J38" s="238"/>
      <c r="L38" s="4"/>
      <c r="M38" s="4"/>
      <c r="N38" s="4"/>
      <c r="O38" s="4"/>
      <c r="P38" s="4"/>
      <c r="Q38" s="4"/>
      <c r="R38" s="4"/>
      <c r="S38" s="4"/>
      <c r="T38" s="4"/>
      <c r="U38" s="4"/>
    </row>
    <row r="39" spans="1:21" x14ac:dyDescent="0.25">
      <c r="A39" s="236"/>
      <c r="B39" s="237"/>
      <c r="C39" s="237"/>
      <c r="D39" s="237"/>
      <c r="E39" s="237"/>
      <c r="F39" s="237"/>
      <c r="G39" s="237"/>
      <c r="H39" s="237"/>
      <c r="I39" s="237"/>
      <c r="J39" s="238"/>
      <c r="L39" s="4"/>
      <c r="M39" s="4"/>
      <c r="N39" s="4"/>
      <c r="O39" s="4"/>
      <c r="P39" s="4"/>
      <c r="Q39" s="4"/>
      <c r="R39" s="4"/>
      <c r="S39" s="4"/>
      <c r="T39" s="4"/>
      <c r="U39" s="4"/>
    </row>
    <row r="40" spans="1:21" ht="6" customHeight="1" x14ac:dyDescent="0.25">
      <c r="A40" s="236"/>
      <c r="B40" s="237"/>
      <c r="C40" s="237"/>
      <c r="D40" s="237"/>
      <c r="E40" s="237"/>
      <c r="F40" s="237"/>
      <c r="G40" s="237"/>
      <c r="H40" s="237"/>
      <c r="I40" s="237"/>
      <c r="J40" s="238"/>
      <c r="L40" s="4"/>
      <c r="M40" s="4"/>
      <c r="N40" s="4"/>
      <c r="O40" s="4"/>
      <c r="P40" s="4"/>
      <c r="Q40" s="4"/>
      <c r="R40" s="4"/>
      <c r="S40" s="4"/>
      <c r="T40" s="4"/>
      <c r="U40" s="4"/>
    </row>
    <row r="41" spans="1:21" ht="22.35" customHeight="1" x14ac:dyDescent="0.25">
      <c r="A41" s="236"/>
      <c r="B41" s="237"/>
      <c r="C41" s="237"/>
      <c r="D41" s="237"/>
      <c r="E41" s="237"/>
      <c r="F41" s="237"/>
      <c r="G41" s="237"/>
      <c r="H41" s="237"/>
      <c r="I41" s="237"/>
      <c r="J41" s="238"/>
      <c r="L41" s="234"/>
      <c r="M41" s="234"/>
      <c r="N41" s="234"/>
      <c r="O41" s="234"/>
      <c r="P41" s="234"/>
      <c r="Q41" s="234"/>
      <c r="R41" s="234"/>
      <c r="S41" s="234"/>
      <c r="T41" s="234"/>
      <c r="U41" s="4"/>
    </row>
    <row r="42" spans="1:21" ht="12" customHeight="1" x14ac:dyDescent="0.25">
      <c r="A42" s="236"/>
      <c r="B42" s="237"/>
      <c r="C42" s="237"/>
      <c r="D42" s="237"/>
      <c r="E42" s="237"/>
      <c r="F42" s="237"/>
      <c r="G42" s="237"/>
      <c r="H42" s="237"/>
      <c r="I42" s="237"/>
      <c r="J42" s="238"/>
      <c r="L42" s="234"/>
      <c r="M42" s="234"/>
      <c r="N42" s="234"/>
      <c r="O42" s="234"/>
      <c r="P42" s="234"/>
      <c r="Q42" s="234"/>
      <c r="R42" s="234"/>
      <c r="S42" s="234"/>
      <c r="T42" s="234"/>
      <c r="U42" s="4"/>
    </row>
    <row r="43" spans="1:21" ht="12.75" customHeight="1" x14ac:dyDescent="0.25">
      <c r="A43" s="236"/>
      <c r="B43" s="237"/>
      <c r="C43" s="237"/>
      <c r="D43" s="237"/>
      <c r="E43" s="237"/>
      <c r="F43" s="237"/>
      <c r="G43" s="237"/>
      <c r="H43" s="237"/>
      <c r="I43" s="237"/>
      <c r="J43" s="238"/>
      <c r="L43" s="234"/>
      <c r="M43" s="234"/>
      <c r="N43" s="234"/>
      <c r="O43" s="234"/>
      <c r="P43" s="234"/>
      <c r="Q43" s="234"/>
      <c r="R43" s="234"/>
      <c r="S43" s="234"/>
      <c r="T43" s="234"/>
      <c r="U43" s="4"/>
    </row>
    <row r="44" spans="1:21" ht="12.75" customHeight="1" x14ac:dyDescent="0.25">
      <c r="A44" s="236"/>
      <c r="B44" s="237"/>
      <c r="C44" s="237"/>
      <c r="D44" s="237"/>
      <c r="E44" s="237"/>
      <c r="F44" s="237"/>
      <c r="G44" s="237"/>
      <c r="H44" s="237"/>
      <c r="I44" s="237"/>
      <c r="J44" s="238"/>
      <c r="L44" s="234"/>
      <c r="M44" s="234"/>
      <c r="N44" s="234"/>
      <c r="O44" s="234"/>
      <c r="P44" s="234"/>
      <c r="Q44" s="234"/>
      <c r="R44" s="234"/>
      <c r="S44" s="234"/>
      <c r="T44" s="234"/>
      <c r="U44" s="4"/>
    </row>
    <row r="45" spans="1:21" ht="6" customHeight="1" x14ac:dyDescent="0.25">
      <c r="A45" s="236"/>
      <c r="B45" s="237"/>
      <c r="C45" s="237"/>
      <c r="D45" s="237"/>
      <c r="E45" s="237"/>
      <c r="F45" s="237"/>
      <c r="G45" s="237"/>
      <c r="H45" s="237"/>
      <c r="I45" s="237"/>
      <c r="J45" s="238"/>
      <c r="L45" s="234"/>
      <c r="M45" s="234"/>
      <c r="N45" s="234"/>
      <c r="O45" s="234"/>
      <c r="P45" s="234"/>
      <c r="Q45" s="234"/>
      <c r="R45" s="234"/>
      <c r="S45" s="234"/>
      <c r="T45" s="234"/>
      <c r="U45" s="4"/>
    </row>
    <row r="46" spans="1:21" ht="12.75" customHeight="1" x14ac:dyDescent="0.25">
      <c r="A46" s="236"/>
      <c r="B46" s="237"/>
      <c r="C46" s="237"/>
      <c r="D46" s="237"/>
      <c r="E46" s="237"/>
      <c r="F46" s="237"/>
      <c r="G46" s="237"/>
      <c r="H46" s="237"/>
      <c r="I46" s="237"/>
      <c r="J46" s="238"/>
      <c r="L46" s="4"/>
      <c r="M46" s="4"/>
      <c r="N46" s="4"/>
      <c r="O46" s="4"/>
      <c r="P46" s="4"/>
      <c r="Q46" s="4"/>
      <c r="R46" s="4"/>
      <c r="S46" s="4"/>
      <c r="T46" s="4"/>
      <c r="U46" s="4"/>
    </row>
    <row r="47" spans="1:21" ht="12.75" customHeight="1" x14ac:dyDescent="0.25">
      <c r="A47" s="236"/>
      <c r="B47" s="237"/>
      <c r="C47" s="237"/>
      <c r="D47" s="237"/>
      <c r="E47" s="237"/>
      <c r="F47" s="237"/>
      <c r="G47" s="237"/>
      <c r="H47" s="237"/>
      <c r="I47" s="237"/>
      <c r="J47" s="238"/>
      <c r="L47" s="4"/>
      <c r="M47" s="4"/>
      <c r="N47" s="4"/>
      <c r="O47" s="4"/>
      <c r="P47" s="4"/>
      <c r="Q47" s="4"/>
      <c r="R47" s="4"/>
      <c r="S47" s="4"/>
      <c r="T47" s="4"/>
      <c r="U47" s="4"/>
    </row>
    <row r="48" spans="1:21" ht="12.75" customHeight="1" x14ac:dyDescent="0.25">
      <c r="A48" s="236"/>
      <c r="B48" s="237"/>
      <c r="C48" s="237"/>
      <c r="D48" s="237"/>
      <c r="E48" s="237"/>
      <c r="F48" s="237"/>
      <c r="G48" s="237"/>
      <c r="H48" s="237"/>
      <c r="I48" s="237"/>
      <c r="J48" s="238"/>
      <c r="L48" s="235"/>
      <c r="M48" s="235"/>
      <c r="N48" s="235"/>
      <c r="O48" s="235"/>
      <c r="P48" s="235"/>
      <c r="Q48" s="235"/>
      <c r="R48" s="235"/>
      <c r="S48" s="235"/>
      <c r="T48" s="235"/>
      <c r="U48" s="4"/>
    </row>
    <row r="49" spans="1:21" ht="12" customHeight="1" x14ac:dyDescent="0.25">
      <c r="A49" s="236"/>
      <c r="B49" s="237"/>
      <c r="C49" s="237"/>
      <c r="D49" s="237"/>
      <c r="E49" s="237"/>
      <c r="F49" s="237"/>
      <c r="G49" s="237"/>
      <c r="H49" s="237"/>
      <c r="I49" s="237"/>
      <c r="J49" s="238"/>
      <c r="L49" s="235"/>
      <c r="M49" s="235"/>
      <c r="N49" s="235"/>
      <c r="O49" s="235"/>
      <c r="P49" s="235"/>
      <c r="Q49" s="235"/>
      <c r="R49" s="235"/>
      <c r="S49" s="235"/>
      <c r="T49" s="235"/>
      <c r="U49" s="4"/>
    </row>
    <row r="50" spans="1:21" s="113" customFormat="1" ht="56.1" customHeight="1" x14ac:dyDescent="0.25">
      <c r="A50" s="236"/>
      <c r="B50" s="237"/>
      <c r="C50" s="237"/>
      <c r="D50" s="237"/>
      <c r="E50" s="237"/>
      <c r="F50" s="237"/>
      <c r="G50" s="237"/>
      <c r="H50" s="237"/>
      <c r="I50" s="237"/>
      <c r="J50" s="238"/>
      <c r="L50" s="235"/>
      <c r="M50" s="235"/>
      <c r="N50" s="235"/>
      <c r="O50" s="235"/>
      <c r="P50" s="235"/>
      <c r="Q50" s="235"/>
      <c r="R50" s="235"/>
      <c r="S50" s="235"/>
      <c r="T50" s="235"/>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34" r:id="rId1" xr:uid="{00000000-0004-0000-0000-000000000000}"/>
    <hyperlink ref="D29" r:id="rId2" xr:uid="{00000000-0004-0000-0000-00000100000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5" t="s">
        <v>322</v>
      </c>
      <c r="B1" s="586"/>
      <c r="C1" s="586"/>
      <c r="D1" s="586"/>
      <c r="E1" s="586"/>
      <c r="F1" s="586"/>
      <c r="G1" s="586"/>
      <c r="H1" s="586"/>
      <c r="I1" s="586"/>
      <c r="J1" s="587"/>
    </row>
    <row r="2" spans="1:11" x14ac:dyDescent="0.25">
      <c r="A2" s="588" t="s">
        <v>199</v>
      </c>
      <c r="B2" s="589"/>
      <c r="C2" s="589"/>
      <c r="D2" s="589"/>
      <c r="E2" s="589"/>
      <c r="F2" s="589"/>
      <c r="G2" s="589"/>
      <c r="H2" s="589"/>
      <c r="I2" s="589"/>
      <c r="J2" s="590"/>
    </row>
    <row r="3" spans="1:11" x14ac:dyDescent="0.25">
      <c r="A3" s="591"/>
      <c r="B3" s="592"/>
      <c r="C3" s="592"/>
      <c r="D3" s="592"/>
      <c r="E3" s="592"/>
      <c r="F3" s="592"/>
      <c r="G3" s="592"/>
      <c r="H3" s="592"/>
      <c r="I3" s="592"/>
      <c r="J3" s="593"/>
    </row>
    <row r="4" spans="1:11" x14ac:dyDescent="0.25">
      <c r="A4" s="594"/>
      <c r="B4" s="595"/>
      <c r="C4" s="595"/>
      <c r="D4" s="595"/>
      <c r="E4" s="595"/>
      <c r="F4" s="595"/>
      <c r="G4" s="595"/>
      <c r="H4" s="595"/>
      <c r="I4" s="595"/>
      <c r="J4" s="596"/>
    </row>
    <row r="5" spans="1:11" x14ac:dyDescent="0.25">
      <c r="A5" s="6"/>
      <c r="B5" s="7"/>
      <c r="C5" s="7"/>
      <c r="D5" s="7"/>
      <c r="E5" s="7"/>
      <c r="F5" s="7"/>
      <c r="G5" s="7"/>
      <c r="H5" s="7"/>
      <c r="I5" s="7"/>
      <c r="J5" s="8"/>
    </row>
    <row r="6" spans="1:11" x14ac:dyDescent="0.25">
      <c r="A6" s="32"/>
      <c r="B6" s="4"/>
      <c r="C6" s="4"/>
      <c r="D6" s="4"/>
      <c r="E6" s="4"/>
      <c r="F6" s="4"/>
      <c r="G6" s="4"/>
      <c r="H6" s="597" t="s">
        <v>200</v>
      </c>
      <c r="I6" s="597"/>
      <c r="J6" s="598"/>
      <c r="K6" s="3"/>
    </row>
    <row r="7" spans="1:11" x14ac:dyDescent="0.25">
      <c r="A7" s="601" t="s">
        <v>201</v>
      </c>
      <c r="B7" s="602"/>
      <c r="C7" s="602"/>
      <c r="D7" s="602"/>
      <c r="E7" s="602"/>
      <c r="F7" s="602"/>
      <c r="G7" s="602"/>
      <c r="H7" s="599"/>
      <c r="I7" s="599"/>
      <c r="J7" s="600"/>
    </row>
    <row r="8" spans="1:11" x14ac:dyDescent="0.25">
      <c r="A8" s="579" t="s">
        <v>369</v>
      </c>
      <c r="B8" s="580"/>
      <c r="C8" s="580"/>
      <c r="D8" s="580"/>
      <c r="E8" s="580"/>
      <c r="F8" s="580"/>
      <c r="G8" s="581"/>
      <c r="H8" s="5"/>
      <c r="I8" s="33"/>
      <c r="J8" s="5"/>
    </row>
    <row r="9" spans="1:11" x14ac:dyDescent="0.25">
      <c r="A9" s="582" t="s">
        <v>370</v>
      </c>
      <c r="B9" s="583"/>
      <c r="C9" s="583"/>
      <c r="D9" s="583"/>
      <c r="E9" s="583"/>
      <c r="F9" s="583"/>
      <c r="G9" s="584"/>
      <c r="H9" s="5"/>
      <c r="I9" s="34"/>
      <c r="J9" s="5"/>
    </row>
    <row r="10" spans="1:11" x14ac:dyDescent="0.25">
      <c r="A10" s="579" t="s">
        <v>202</v>
      </c>
      <c r="B10" s="580"/>
      <c r="C10" s="580"/>
      <c r="D10" s="580"/>
      <c r="E10" s="580"/>
      <c r="F10" s="580"/>
      <c r="G10" s="581"/>
      <c r="H10" s="5"/>
      <c r="I10" s="33"/>
      <c r="J10" s="5"/>
    </row>
    <row r="11" spans="1:11" x14ac:dyDescent="0.25">
      <c r="A11" s="582" t="s">
        <v>203</v>
      </c>
      <c r="B11" s="583"/>
      <c r="C11" s="583"/>
      <c r="D11" s="583"/>
      <c r="E11" s="583"/>
      <c r="F11" s="583"/>
      <c r="G11" s="584"/>
      <c r="H11" s="5"/>
      <c r="I11" s="34"/>
      <c r="J11" s="5"/>
    </row>
    <row r="12" spans="1:11" x14ac:dyDescent="0.25">
      <c r="A12" s="579" t="s">
        <v>204</v>
      </c>
      <c r="B12" s="580"/>
      <c r="C12" s="580"/>
      <c r="D12" s="580"/>
      <c r="E12" s="580"/>
      <c r="F12" s="580"/>
      <c r="G12" s="581"/>
      <c r="H12" s="5"/>
      <c r="I12" s="33"/>
      <c r="J12" s="5"/>
    </row>
    <row r="13" spans="1:11" x14ac:dyDescent="0.25">
      <c r="A13" s="582" t="s">
        <v>205</v>
      </c>
      <c r="B13" s="583"/>
      <c r="C13" s="583"/>
      <c r="D13" s="583"/>
      <c r="E13" s="583"/>
      <c r="F13" s="583"/>
      <c r="G13" s="584"/>
      <c r="H13" s="5"/>
      <c r="I13" s="34"/>
      <c r="J13" s="5"/>
    </row>
    <row r="14" spans="1:11" x14ac:dyDescent="0.25">
      <c r="A14" s="579" t="s">
        <v>371</v>
      </c>
      <c r="B14" s="580"/>
      <c r="C14" s="580"/>
      <c r="D14" s="580"/>
      <c r="E14" s="580"/>
      <c r="F14" s="580"/>
      <c r="G14" s="581"/>
      <c r="H14" s="5"/>
      <c r="I14" s="33"/>
      <c r="J14" s="5"/>
    </row>
    <row r="15" spans="1:11" x14ac:dyDescent="0.25">
      <c r="A15" s="582" t="s">
        <v>206</v>
      </c>
      <c r="B15" s="583"/>
      <c r="C15" s="583"/>
      <c r="D15" s="583"/>
      <c r="E15" s="583"/>
      <c r="F15" s="583"/>
      <c r="G15" s="584"/>
      <c r="H15" s="5"/>
      <c r="I15" s="34"/>
      <c r="J15" s="5"/>
    </row>
    <row r="16" spans="1:11" x14ac:dyDescent="0.25">
      <c r="A16" s="579" t="s">
        <v>207</v>
      </c>
      <c r="B16" s="580"/>
      <c r="C16" s="580"/>
      <c r="D16" s="580"/>
      <c r="E16" s="580"/>
      <c r="F16" s="580"/>
      <c r="G16" s="581"/>
      <c r="H16" s="5"/>
      <c r="I16" s="33"/>
      <c r="J16" s="5"/>
    </row>
    <row r="17" spans="1:10" x14ac:dyDescent="0.25">
      <c r="A17" s="582" t="s">
        <v>208</v>
      </c>
      <c r="B17" s="583"/>
      <c r="C17" s="583"/>
      <c r="D17" s="583"/>
      <c r="E17" s="583"/>
      <c r="F17" s="583"/>
      <c r="G17" s="584"/>
      <c r="H17" s="5"/>
      <c r="I17" s="34"/>
      <c r="J17" s="5"/>
    </row>
    <row r="18" spans="1:10" x14ac:dyDescent="0.25">
      <c r="A18" s="579" t="s">
        <v>209</v>
      </c>
      <c r="B18" s="580"/>
      <c r="C18" s="580"/>
      <c r="D18" s="580"/>
      <c r="E18" s="580"/>
      <c r="F18" s="580"/>
      <c r="G18" s="581"/>
      <c r="H18" s="5"/>
      <c r="I18" s="33"/>
      <c r="J18" s="5"/>
    </row>
    <row r="19" spans="1:10" x14ac:dyDescent="0.25">
      <c r="A19" s="582" t="s">
        <v>210</v>
      </c>
      <c r="B19" s="584"/>
      <c r="C19" s="605"/>
      <c r="D19" s="606"/>
      <c r="E19" s="606"/>
      <c r="F19" s="606"/>
      <c r="G19" s="607"/>
      <c r="H19" s="5"/>
      <c r="I19" s="34"/>
      <c r="J19" s="5"/>
    </row>
    <row r="20" spans="1:10" x14ac:dyDescent="0.25">
      <c r="A20" s="579" t="s">
        <v>210</v>
      </c>
      <c r="B20" s="581"/>
      <c r="C20" s="608"/>
      <c r="D20" s="609"/>
      <c r="E20" s="609"/>
      <c r="F20" s="609"/>
      <c r="G20" s="610"/>
      <c r="H20" s="5"/>
      <c r="I20" s="33"/>
      <c r="J20" s="5"/>
    </row>
    <row r="21" spans="1:10" x14ac:dyDescent="0.25">
      <c r="A21" s="582" t="s">
        <v>210</v>
      </c>
      <c r="B21" s="584"/>
      <c r="C21" s="605"/>
      <c r="D21" s="606"/>
      <c r="E21" s="606"/>
      <c r="F21" s="606"/>
      <c r="G21" s="607"/>
      <c r="H21" s="5"/>
      <c r="I21" s="34"/>
      <c r="J21" s="5"/>
    </row>
    <row r="22" spans="1:10" x14ac:dyDescent="0.25">
      <c r="A22" s="579" t="s">
        <v>210</v>
      </c>
      <c r="B22" s="581"/>
      <c r="C22" s="608"/>
      <c r="D22" s="609"/>
      <c r="E22" s="609"/>
      <c r="F22" s="609"/>
      <c r="G22" s="610"/>
      <c r="H22" s="5"/>
      <c r="I22" s="33"/>
      <c r="J22" s="5"/>
    </row>
    <row r="56" spans="1:8" x14ac:dyDescent="0.25">
      <c r="A56" s="603" t="s">
        <v>325</v>
      </c>
      <c r="B56" s="603"/>
      <c r="C56" s="603"/>
      <c r="D56" s="603"/>
      <c r="E56" s="604" t="str">
        <f>County</f>
        <v>Santa Barbara</v>
      </c>
      <c r="F56" s="604"/>
      <c r="G56" s="604"/>
      <c r="H56" s="604"/>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5" t="s">
        <v>190</v>
      </c>
      <c r="B1" s="586"/>
      <c r="C1" s="586"/>
      <c r="D1" s="586"/>
      <c r="E1" s="586"/>
      <c r="F1" s="586"/>
      <c r="G1" s="586"/>
      <c r="H1" s="586"/>
      <c r="I1" s="586"/>
      <c r="J1" s="587"/>
    </row>
    <row r="2" spans="1:10" x14ac:dyDescent="0.25">
      <c r="A2" s="627" t="s">
        <v>390</v>
      </c>
      <c r="B2" s="628"/>
      <c r="C2" s="628"/>
      <c r="D2" s="628"/>
      <c r="E2" s="628"/>
      <c r="F2" s="628"/>
      <c r="G2" s="628"/>
      <c r="H2" s="628"/>
      <c r="I2" s="628"/>
      <c r="J2" s="629"/>
    </row>
    <row r="3" spans="1:10" x14ac:dyDescent="0.25">
      <c r="A3" s="623" t="s">
        <v>391</v>
      </c>
      <c r="B3" s="624"/>
      <c r="C3" s="624"/>
      <c r="D3" s="624"/>
      <c r="E3" s="624"/>
      <c r="F3" s="624"/>
      <c r="G3" s="624"/>
      <c r="H3" s="624"/>
      <c r="I3" s="624"/>
      <c r="J3" s="625"/>
    </row>
    <row r="4" spans="1:10" x14ac:dyDescent="0.25">
      <c r="A4" s="623" t="s">
        <v>392</v>
      </c>
      <c r="B4" s="624"/>
      <c r="C4" s="624"/>
      <c r="D4" s="624"/>
      <c r="E4" s="624"/>
      <c r="F4" s="624"/>
      <c r="G4" s="624"/>
      <c r="H4" s="624"/>
      <c r="I4" s="624"/>
      <c r="J4" s="625"/>
    </row>
    <row r="5" spans="1:10" x14ac:dyDescent="0.25">
      <c r="A5" s="623" t="s">
        <v>393</v>
      </c>
      <c r="B5" s="624"/>
      <c r="C5" s="624"/>
      <c r="D5" s="624"/>
      <c r="E5" s="624"/>
      <c r="F5" s="624"/>
      <c r="G5" s="624"/>
      <c r="H5" s="624"/>
      <c r="I5" s="624"/>
      <c r="J5" s="625"/>
    </row>
    <row r="6" spans="1:10" x14ac:dyDescent="0.25">
      <c r="A6" s="626" t="s">
        <v>394</v>
      </c>
      <c r="B6" s="615"/>
      <c r="C6" s="615"/>
      <c r="D6" s="615"/>
      <c r="E6" s="615"/>
      <c r="F6" s="615"/>
      <c r="G6" s="615"/>
      <c r="H6" s="615"/>
      <c r="I6" s="615"/>
      <c r="J6" s="616"/>
    </row>
    <row r="7" spans="1:10" x14ac:dyDescent="0.25">
      <c r="A7" s="18" t="s">
        <v>395</v>
      </c>
      <c r="B7" s="19"/>
      <c r="C7" s="19"/>
      <c r="D7" s="19"/>
      <c r="E7" s="19"/>
      <c r="F7" s="19"/>
      <c r="G7" s="19"/>
      <c r="H7" s="35"/>
      <c r="I7" s="19"/>
      <c r="J7" s="20"/>
    </row>
    <row r="8" spans="1:10" x14ac:dyDescent="0.25">
      <c r="A8" s="611" t="s">
        <v>396</v>
      </c>
      <c r="B8" s="612"/>
      <c r="C8" s="612"/>
      <c r="D8" s="612"/>
      <c r="E8" s="612"/>
      <c r="F8" s="612"/>
      <c r="G8" s="612"/>
      <c r="H8" s="612"/>
      <c r="I8" s="612"/>
      <c r="J8" s="613"/>
    </row>
    <row r="9" spans="1:10" x14ac:dyDescent="0.25">
      <c r="A9" s="614" t="s">
        <v>196</v>
      </c>
      <c r="B9" s="615"/>
      <c r="C9" s="615"/>
      <c r="D9" s="615"/>
      <c r="E9" s="615"/>
      <c r="F9" s="615"/>
      <c r="G9" s="615"/>
      <c r="H9" s="615"/>
      <c r="I9" s="615"/>
      <c r="J9" s="616"/>
    </row>
    <row r="10" spans="1:10" x14ac:dyDescent="0.25">
      <c r="A10" s="622"/>
      <c r="B10" s="302"/>
      <c r="C10" s="302"/>
      <c r="D10" s="302"/>
      <c r="E10" s="302"/>
      <c r="F10" s="302"/>
      <c r="G10" s="302"/>
      <c r="H10" s="302"/>
      <c r="I10" s="302"/>
      <c r="J10" s="303"/>
    </row>
    <row r="11" spans="1:10" x14ac:dyDescent="0.25">
      <c r="A11" s="304"/>
      <c r="B11" s="305"/>
      <c r="C11" s="305"/>
      <c r="D11" s="305"/>
      <c r="E11" s="305"/>
      <c r="F11" s="305"/>
      <c r="G11" s="305"/>
      <c r="H11" s="305"/>
      <c r="I11" s="305"/>
      <c r="J11" s="306"/>
    </row>
    <row r="12" spans="1:10" x14ac:dyDescent="0.25">
      <c r="A12" s="304"/>
      <c r="B12" s="305"/>
      <c r="C12" s="305"/>
      <c r="D12" s="305"/>
      <c r="E12" s="305"/>
      <c r="F12" s="305"/>
      <c r="G12" s="305"/>
      <c r="H12" s="305"/>
      <c r="I12" s="305"/>
      <c r="J12" s="306"/>
    </row>
    <row r="13" spans="1:10" x14ac:dyDescent="0.25">
      <c r="A13" s="304"/>
      <c r="B13" s="305"/>
      <c r="C13" s="305"/>
      <c r="D13" s="305"/>
      <c r="E13" s="305"/>
      <c r="F13" s="305"/>
      <c r="G13" s="305"/>
      <c r="H13" s="305"/>
      <c r="I13" s="305"/>
      <c r="J13" s="306"/>
    </row>
    <row r="14" spans="1:10" x14ac:dyDescent="0.25">
      <c r="A14" s="304"/>
      <c r="B14" s="305"/>
      <c r="C14" s="305"/>
      <c r="D14" s="305"/>
      <c r="E14" s="305"/>
      <c r="F14" s="305"/>
      <c r="G14" s="305"/>
      <c r="H14" s="305"/>
      <c r="I14" s="305"/>
      <c r="J14" s="306"/>
    </row>
    <row r="15" spans="1:10" x14ac:dyDescent="0.25">
      <c r="A15" s="304"/>
      <c r="B15" s="305"/>
      <c r="C15" s="305"/>
      <c r="D15" s="305"/>
      <c r="E15" s="305"/>
      <c r="F15" s="305"/>
      <c r="G15" s="305"/>
      <c r="H15" s="305"/>
      <c r="I15" s="305"/>
      <c r="J15" s="306"/>
    </row>
    <row r="16" spans="1:10" x14ac:dyDescent="0.25">
      <c r="A16" s="304"/>
      <c r="B16" s="305"/>
      <c r="C16" s="305"/>
      <c r="D16" s="305"/>
      <c r="E16" s="305"/>
      <c r="F16" s="305"/>
      <c r="G16" s="305"/>
      <c r="H16" s="305"/>
      <c r="I16" s="305"/>
      <c r="J16" s="306"/>
    </row>
    <row r="17" spans="1:10" x14ac:dyDescent="0.25">
      <c r="A17" s="304"/>
      <c r="B17" s="305"/>
      <c r="C17" s="305"/>
      <c r="D17" s="305"/>
      <c r="E17" s="305"/>
      <c r="F17" s="305"/>
      <c r="G17" s="305"/>
      <c r="H17" s="305"/>
      <c r="I17" s="305"/>
      <c r="J17" s="306"/>
    </row>
    <row r="18" spans="1:10" x14ac:dyDescent="0.25">
      <c r="A18" s="304"/>
      <c r="B18" s="305"/>
      <c r="C18" s="305"/>
      <c r="D18" s="305"/>
      <c r="E18" s="305"/>
      <c r="F18" s="305"/>
      <c r="G18" s="305"/>
      <c r="H18" s="305"/>
      <c r="I18" s="305"/>
      <c r="J18" s="306"/>
    </row>
    <row r="19" spans="1:10" x14ac:dyDescent="0.25">
      <c r="A19" s="304"/>
      <c r="B19" s="305"/>
      <c r="C19" s="305"/>
      <c r="D19" s="305"/>
      <c r="E19" s="305"/>
      <c r="F19" s="305"/>
      <c r="G19" s="305"/>
      <c r="H19" s="305"/>
      <c r="I19" s="305"/>
      <c r="J19" s="306"/>
    </row>
    <row r="20" spans="1:10" x14ac:dyDescent="0.25">
      <c r="A20" s="304"/>
      <c r="B20" s="305"/>
      <c r="C20" s="305"/>
      <c r="D20" s="305"/>
      <c r="E20" s="305"/>
      <c r="F20" s="305"/>
      <c r="G20" s="305"/>
      <c r="H20" s="305"/>
      <c r="I20" s="305"/>
      <c r="J20" s="306"/>
    </row>
    <row r="21" spans="1:10" x14ac:dyDescent="0.25">
      <c r="A21" s="304"/>
      <c r="B21" s="305"/>
      <c r="C21" s="305"/>
      <c r="D21" s="305"/>
      <c r="E21" s="305"/>
      <c r="F21" s="305"/>
      <c r="G21" s="305"/>
      <c r="H21" s="305"/>
      <c r="I21" s="305"/>
      <c r="J21" s="306"/>
    </row>
    <row r="22" spans="1:10" x14ac:dyDescent="0.25">
      <c r="A22" s="304"/>
      <c r="B22" s="305"/>
      <c r="C22" s="305"/>
      <c r="D22" s="305"/>
      <c r="E22" s="305"/>
      <c r="F22" s="305"/>
      <c r="G22" s="305"/>
      <c r="H22" s="305"/>
      <c r="I22" s="305"/>
      <c r="J22" s="306"/>
    </row>
    <row r="23" spans="1:10" x14ac:dyDescent="0.25">
      <c r="A23" s="304"/>
      <c r="B23" s="305"/>
      <c r="C23" s="305"/>
      <c r="D23" s="305"/>
      <c r="E23" s="305"/>
      <c r="F23" s="305"/>
      <c r="G23" s="305"/>
      <c r="H23" s="305"/>
      <c r="I23" s="305"/>
      <c r="J23" s="306"/>
    </row>
    <row r="24" spans="1:10" x14ac:dyDescent="0.25">
      <c r="A24" s="304"/>
      <c r="B24" s="305"/>
      <c r="C24" s="305"/>
      <c r="D24" s="305"/>
      <c r="E24" s="305"/>
      <c r="F24" s="305"/>
      <c r="G24" s="305"/>
      <c r="H24" s="305"/>
      <c r="I24" s="305"/>
      <c r="J24" s="306"/>
    </row>
    <row r="25" spans="1:10" x14ac:dyDescent="0.25">
      <c r="A25" s="307"/>
      <c r="B25" s="308"/>
      <c r="C25" s="308"/>
      <c r="D25" s="308"/>
      <c r="E25" s="308"/>
      <c r="F25" s="308"/>
      <c r="G25" s="308"/>
      <c r="H25" s="308"/>
      <c r="I25" s="308"/>
      <c r="J25" s="309"/>
    </row>
    <row r="26" spans="1:10" x14ac:dyDescent="0.25">
      <c r="A26" s="28" t="s">
        <v>191</v>
      </c>
      <c r="B26" s="29"/>
      <c r="C26" s="29"/>
      <c r="D26" s="29"/>
      <c r="E26" s="29"/>
      <c r="F26" s="29"/>
      <c r="G26" s="29"/>
      <c r="H26" s="29"/>
      <c r="I26" s="29"/>
      <c r="J26" s="30"/>
    </row>
    <row r="27" spans="1:10" x14ac:dyDescent="0.25">
      <c r="A27" s="622"/>
      <c r="B27" s="302"/>
      <c r="C27" s="302"/>
      <c r="D27" s="302"/>
      <c r="E27" s="302"/>
      <c r="F27" s="302"/>
      <c r="G27" s="302"/>
      <c r="H27" s="302"/>
      <c r="I27" s="302"/>
      <c r="J27" s="303"/>
    </row>
    <row r="28" spans="1:10" x14ac:dyDescent="0.25">
      <c r="A28" s="304"/>
      <c r="B28" s="305"/>
      <c r="C28" s="305"/>
      <c r="D28" s="305"/>
      <c r="E28" s="305"/>
      <c r="F28" s="305"/>
      <c r="G28" s="305"/>
      <c r="H28" s="305"/>
      <c r="I28" s="305"/>
      <c r="J28" s="306"/>
    </row>
    <row r="29" spans="1:10" x14ac:dyDescent="0.25">
      <c r="A29" s="304"/>
      <c r="B29" s="305"/>
      <c r="C29" s="305"/>
      <c r="D29" s="305"/>
      <c r="E29" s="305"/>
      <c r="F29" s="305"/>
      <c r="G29" s="305"/>
      <c r="H29" s="305"/>
      <c r="I29" s="305"/>
      <c r="J29" s="306"/>
    </row>
    <row r="30" spans="1:10" x14ac:dyDescent="0.25">
      <c r="A30" s="304"/>
      <c r="B30" s="305"/>
      <c r="C30" s="305"/>
      <c r="D30" s="305"/>
      <c r="E30" s="305"/>
      <c r="F30" s="305"/>
      <c r="G30" s="305"/>
      <c r="H30" s="305"/>
      <c r="I30" s="305"/>
      <c r="J30" s="306"/>
    </row>
    <row r="31" spans="1:10" x14ac:dyDescent="0.25">
      <c r="A31" s="304"/>
      <c r="B31" s="305"/>
      <c r="C31" s="305"/>
      <c r="D31" s="305"/>
      <c r="E31" s="305"/>
      <c r="F31" s="305"/>
      <c r="G31" s="305"/>
      <c r="H31" s="305"/>
      <c r="I31" s="305"/>
      <c r="J31" s="306"/>
    </row>
    <row r="32" spans="1:10" x14ac:dyDescent="0.25">
      <c r="A32" s="304"/>
      <c r="B32" s="305"/>
      <c r="C32" s="305"/>
      <c r="D32" s="305"/>
      <c r="E32" s="305"/>
      <c r="F32" s="305"/>
      <c r="G32" s="305"/>
      <c r="H32" s="305"/>
      <c r="I32" s="305"/>
      <c r="J32" s="306"/>
    </row>
    <row r="33" spans="1:10" x14ac:dyDescent="0.25">
      <c r="A33" s="304"/>
      <c r="B33" s="305"/>
      <c r="C33" s="305"/>
      <c r="D33" s="305"/>
      <c r="E33" s="305"/>
      <c r="F33" s="305"/>
      <c r="G33" s="305"/>
      <c r="H33" s="305"/>
      <c r="I33" s="305"/>
      <c r="J33" s="306"/>
    </row>
    <row r="34" spans="1:10" x14ac:dyDescent="0.25">
      <c r="A34" s="304"/>
      <c r="B34" s="305"/>
      <c r="C34" s="305"/>
      <c r="D34" s="305"/>
      <c r="E34" s="305"/>
      <c r="F34" s="305"/>
      <c r="G34" s="305"/>
      <c r="H34" s="305"/>
      <c r="I34" s="305"/>
      <c r="J34" s="306"/>
    </row>
    <row r="35" spans="1:10" x14ac:dyDescent="0.25">
      <c r="A35" s="304"/>
      <c r="B35" s="305"/>
      <c r="C35" s="305"/>
      <c r="D35" s="305"/>
      <c r="E35" s="305"/>
      <c r="F35" s="305"/>
      <c r="G35" s="305"/>
      <c r="H35" s="305"/>
      <c r="I35" s="305"/>
      <c r="J35" s="306"/>
    </row>
    <row r="36" spans="1:10" x14ac:dyDescent="0.25">
      <c r="A36" s="304"/>
      <c r="B36" s="305"/>
      <c r="C36" s="305"/>
      <c r="D36" s="305"/>
      <c r="E36" s="305"/>
      <c r="F36" s="305"/>
      <c r="G36" s="305"/>
      <c r="H36" s="305"/>
      <c r="I36" s="305"/>
      <c r="J36" s="306"/>
    </row>
    <row r="37" spans="1:10" x14ac:dyDescent="0.25">
      <c r="A37" s="304"/>
      <c r="B37" s="305"/>
      <c r="C37" s="305"/>
      <c r="D37" s="305"/>
      <c r="E37" s="305"/>
      <c r="F37" s="305"/>
      <c r="G37" s="305"/>
      <c r="H37" s="305"/>
      <c r="I37" s="305"/>
      <c r="J37" s="306"/>
    </row>
    <row r="38" spans="1:10" x14ac:dyDescent="0.25">
      <c r="A38" s="307"/>
      <c r="B38" s="308"/>
      <c r="C38" s="308"/>
      <c r="D38" s="308"/>
      <c r="E38" s="308"/>
      <c r="F38" s="308"/>
      <c r="G38" s="308"/>
      <c r="H38" s="308"/>
      <c r="I38" s="308"/>
      <c r="J38" s="309"/>
    </row>
    <row r="39" spans="1:10" x14ac:dyDescent="0.25">
      <c r="A39" s="617" t="s">
        <v>327</v>
      </c>
      <c r="B39" s="618"/>
      <c r="C39" s="618"/>
      <c r="D39" s="618"/>
      <c r="E39" s="618"/>
      <c r="F39" s="618"/>
      <c r="G39" s="618"/>
      <c r="H39" s="618"/>
      <c r="I39" s="618"/>
      <c r="J39" s="619"/>
    </row>
    <row r="40" spans="1:10" x14ac:dyDescent="0.25">
      <c r="A40" s="614" t="s">
        <v>321</v>
      </c>
      <c r="B40" s="620"/>
      <c r="C40" s="620"/>
      <c r="D40" s="620"/>
      <c r="E40" s="620"/>
      <c r="F40" s="620"/>
      <c r="G40" s="620"/>
      <c r="H40" s="620"/>
      <c r="I40" s="620"/>
      <c r="J40" s="621"/>
    </row>
    <row r="41" spans="1:10" x14ac:dyDescent="0.25">
      <c r="A41" s="622"/>
      <c r="B41" s="302"/>
      <c r="C41" s="302"/>
      <c r="D41" s="302"/>
      <c r="E41" s="302"/>
      <c r="F41" s="302"/>
      <c r="G41" s="302"/>
      <c r="H41" s="302"/>
      <c r="I41" s="302"/>
      <c r="J41" s="303"/>
    </row>
    <row r="42" spans="1:10" x14ac:dyDescent="0.25">
      <c r="A42" s="304"/>
      <c r="B42" s="305"/>
      <c r="C42" s="305"/>
      <c r="D42" s="305"/>
      <c r="E42" s="305"/>
      <c r="F42" s="305"/>
      <c r="G42" s="305"/>
      <c r="H42" s="305"/>
      <c r="I42" s="305"/>
      <c r="J42" s="306"/>
    </row>
    <row r="43" spans="1:10" x14ac:dyDescent="0.25">
      <c r="A43" s="304"/>
      <c r="B43" s="305"/>
      <c r="C43" s="305"/>
      <c r="D43" s="305"/>
      <c r="E43" s="305"/>
      <c r="F43" s="305"/>
      <c r="G43" s="305"/>
      <c r="H43" s="305"/>
      <c r="I43" s="305"/>
      <c r="J43" s="306"/>
    </row>
    <row r="44" spans="1:10" x14ac:dyDescent="0.25">
      <c r="A44" s="304"/>
      <c r="B44" s="305"/>
      <c r="C44" s="305"/>
      <c r="D44" s="305"/>
      <c r="E44" s="305"/>
      <c r="F44" s="305"/>
      <c r="G44" s="305"/>
      <c r="H44" s="305"/>
      <c r="I44" s="305"/>
      <c r="J44" s="306"/>
    </row>
    <row r="45" spans="1:10" x14ac:dyDescent="0.25">
      <c r="A45" s="304"/>
      <c r="B45" s="305"/>
      <c r="C45" s="305"/>
      <c r="D45" s="305"/>
      <c r="E45" s="305"/>
      <c r="F45" s="305"/>
      <c r="G45" s="305"/>
      <c r="H45" s="305"/>
      <c r="I45" s="305"/>
      <c r="J45" s="306"/>
    </row>
    <row r="46" spans="1:10" x14ac:dyDescent="0.25">
      <c r="A46" s="304"/>
      <c r="B46" s="305"/>
      <c r="C46" s="305"/>
      <c r="D46" s="305"/>
      <c r="E46" s="305"/>
      <c r="F46" s="305"/>
      <c r="G46" s="305"/>
      <c r="H46" s="305"/>
      <c r="I46" s="305"/>
      <c r="J46" s="306"/>
    </row>
    <row r="47" spans="1:10" x14ac:dyDescent="0.25">
      <c r="A47" s="304"/>
      <c r="B47" s="305"/>
      <c r="C47" s="305"/>
      <c r="D47" s="305"/>
      <c r="E47" s="305"/>
      <c r="F47" s="305"/>
      <c r="G47" s="305"/>
      <c r="H47" s="305"/>
      <c r="I47" s="305"/>
      <c r="J47" s="306"/>
    </row>
    <row r="48" spans="1:10" x14ac:dyDescent="0.25">
      <c r="A48" s="304"/>
      <c r="B48" s="305"/>
      <c r="C48" s="305"/>
      <c r="D48" s="305"/>
      <c r="E48" s="305"/>
      <c r="F48" s="305"/>
      <c r="G48" s="305"/>
      <c r="H48" s="305"/>
      <c r="I48" s="305"/>
      <c r="J48" s="306"/>
    </row>
    <row r="49" spans="1:10" x14ac:dyDescent="0.25">
      <c r="A49" s="304"/>
      <c r="B49" s="305"/>
      <c r="C49" s="305"/>
      <c r="D49" s="305"/>
      <c r="E49" s="305"/>
      <c r="F49" s="305"/>
      <c r="G49" s="305"/>
      <c r="H49" s="305"/>
      <c r="I49" s="305"/>
      <c r="J49" s="306"/>
    </row>
    <row r="50" spans="1:10" x14ac:dyDescent="0.25">
      <c r="A50" s="304"/>
      <c r="B50" s="305"/>
      <c r="C50" s="305"/>
      <c r="D50" s="305"/>
      <c r="E50" s="305"/>
      <c r="F50" s="305"/>
      <c r="G50" s="305"/>
      <c r="H50" s="305"/>
      <c r="I50" s="305"/>
      <c r="J50" s="306"/>
    </row>
    <row r="51" spans="1:10" x14ac:dyDescent="0.25">
      <c r="A51" s="304"/>
      <c r="B51" s="305"/>
      <c r="C51" s="305"/>
      <c r="D51" s="305"/>
      <c r="E51" s="305"/>
      <c r="F51" s="305"/>
      <c r="G51" s="305"/>
      <c r="H51" s="305"/>
      <c r="I51" s="305"/>
      <c r="J51" s="306"/>
    </row>
    <row r="52" spans="1:10" x14ac:dyDescent="0.25">
      <c r="A52" s="307"/>
      <c r="B52" s="308"/>
      <c r="C52" s="308"/>
      <c r="D52" s="308"/>
      <c r="E52" s="308"/>
      <c r="F52" s="308"/>
      <c r="G52" s="308"/>
      <c r="H52" s="308"/>
      <c r="I52" s="308"/>
      <c r="J52" s="309"/>
    </row>
    <row r="53" spans="1:10" x14ac:dyDescent="0.25">
      <c r="A53" s="603" t="s">
        <v>325</v>
      </c>
      <c r="B53" s="603"/>
      <c r="C53" s="603"/>
      <c r="D53" s="603"/>
      <c r="E53" s="604" t="str">
        <f>County</f>
        <v>Santa Barbara</v>
      </c>
      <c r="F53" s="604"/>
      <c r="G53" s="604"/>
      <c r="H53" s="604"/>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5" t="s">
        <v>285</v>
      </c>
      <c r="B1" s="586"/>
      <c r="C1" s="586"/>
      <c r="D1" s="586"/>
      <c r="E1" s="586"/>
      <c r="F1" s="586"/>
      <c r="G1" s="586"/>
      <c r="H1" s="586"/>
      <c r="I1" s="586"/>
      <c r="J1" s="587"/>
    </row>
    <row r="2" spans="1:10" x14ac:dyDescent="0.25">
      <c r="A2" s="627" t="s">
        <v>397</v>
      </c>
      <c r="B2" s="628"/>
      <c r="C2" s="628"/>
      <c r="D2" s="628"/>
      <c r="E2" s="628"/>
      <c r="F2" s="628"/>
      <c r="G2" s="628"/>
      <c r="H2" s="628"/>
      <c r="I2" s="628"/>
      <c r="J2" s="629"/>
    </row>
    <row r="3" spans="1:10" x14ac:dyDescent="0.25">
      <c r="A3" s="623" t="s">
        <v>398</v>
      </c>
      <c r="B3" s="624"/>
      <c r="C3" s="624"/>
      <c r="D3" s="624"/>
      <c r="E3" s="624"/>
      <c r="F3" s="624"/>
      <c r="G3" s="624"/>
      <c r="H3" s="624"/>
      <c r="I3" s="624"/>
      <c r="J3" s="625"/>
    </row>
    <row r="4" spans="1:10" x14ac:dyDescent="0.25">
      <c r="A4" s="623" t="s">
        <v>399</v>
      </c>
      <c r="B4" s="624"/>
      <c r="C4" s="624"/>
      <c r="D4" s="624"/>
      <c r="E4" s="624"/>
      <c r="F4" s="624"/>
      <c r="G4" s="624"/>
      <c r="H4" s="624"/>
      <c r="I4" s="624"/>
      <c r="J4" s="625"/>
    </row>
    <row r="5" spans="1:10" x14ac:dyDescent="0.25">
      <c r="A5" s="623" t="s">
        <v>400</v>
      </c>
      <c r="B5" s="624"/>
      <c r="C5" s="624"/>
      <c r="D5" s="624"/>
      <c r="E5" s="624"/>
      <c r="F5" s="624"/>
      <c r="G5" s="624"/>
      <c r="H5" s="624"/>
      <c r="I5" s="624"/>
      <c r="J5" s="625"/>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4" t="s">
        <v>194</v>
      </c>
      <c r="B8" s="615"/>
      <c r="C8" s="615"/>
      <c r="D8" s="615"/>
      <c r="E8" s="615"/>
      <c r="F8" s="615"/>
      <c r="G8" s="615"/>
      <c r="H8" s="615"/>
      <c r="I8" s="615"/>
      <c r="J8" s="616"/>
    </row>
    <row r="9" spans="1:10" x14ac:dyDescent="0.25">
      <c r="A9" s="622"/>
      <c r="B9" s="302"/>
      <c r="C9" s="302"/>
      <c r="D9" s="302"/>
      <c r="E9" s="302"/>
      <c r="F9" s="302"/>
      <c r="G9" s="302"/>
      <c r="H9" s="302"/>
      <c r="I9" s="302"/>
      <c r="J9" s="303"/>
    </row>
    <row r="10" spans="1:10" x14ac:dyDescent="0.25">
      <c r="A10" s="304"/>
      <c r="B10" s="305"/>
      <c r="C10" s="305"/>
      <c r="D10" s="305"/>
      <c r="E10" s="305"/>
      <c r="F10" s="305"/>
      <c r="G10" s="305"/>
      <c r="H10" s="305"/>
      <c r="I10" s="305"/>
      <c r="J10" s="306"/>
    </row>
    <row r="11" spans="1:10" x14ac:dyDescent="0.25">
      <c r="A11" s="304"/>
      <c r="B11" s="305"/>
      <c r="C11" s="305"/>
      <c r="D11" s="305"/>
      <c r="E11" s="305"/>
      <c r="F11" s="305"/>
      <c r="G11" s="305"/>
      <c r="H11" s="305"/>
      <c r="I11" s="305"/>
      <c r="J11" s="306"/>
    </row>
    <row r="12" spans="1:10" x14ac:dyDescent="0.25">
      <c r="A12" s="304"/>
      <c r="B12" s="305"/>
      <c r="C12" s="305"/>
      <c r="D12" s="305"/>
      <c r="E12" s="305"/>
      <c r="F12" s="305"/>
      <c r="G12" s="305"/>
      <c r="H12" s="305"/>
      <c r="I12" s="305"/>
      <c r="J12" s="306"/>
    </row>
    <row r="13" spans="1:10" x14ac:dyDescent="0.25">
      <c r="A13" s="304"/>
      <c r="B13" s="305"/>
      <c r="C13" s="305"/>
      <c r="D13" s="305"/>
      <c r="E13" s="305"/>
      <c r="F13" s="305"/>
      <c r="G13" s="305"/>
      <c r="H13" s="305"/>
      <c r="I13" s="305"/>
      <c r="J13" s="306"/>
    </row>
    <row r="14" spans="1:10" x14ac:dyDescent="0.25">
      <c r="A14" s="304"/>
      <c r="B14" s="305"/>
      <c r="C14" s="305"/>
      <c r="D14" s="305"/>
      <c r="E14" s="305"/>
      <c r="F14" s="305"/>
      <c r="G14" s="305"/>
      <c r="H14" s="305"/>
      <c r="I14" s="305"/>
      <c r="J14" s="306"/>
    </row>
    <row r="15" spans="1:10" x14ac:dyDescent="0.25">
      <c r="A15" s="304"/>
      <c r="B15" s="305"/>
      <c r="C15" s="305"/>
      <c r="D15" s="305"/>
      <c r="E15" s="305"/>
      <c r="F15" s="305"/>
      <c r="G15" s="305"/>
      <c r="H15" s="305"/>
      <c r="I15" s="305"/>
      <c r="J15" s="306"/>
    </row>
    <row r="16" spans="1:10" x14ac:dyDescent="0.25">
      <c r="A16" s="304"/>
      <c r="B16" s="305"/>
      <c r="C16" s="305"/>
      <c r="D16" s="305"/>
      <c r="E16" s="305"/>
      <c r="F16" s="305"/>
      <c r="G16" s="305"/>
      <c r="H16" s="305"/>
      <c r="I16" s="305"/>
      <c r="J16" s="306"/>
    </row>
    <row r="17" spans="1:10" x14ac:dyDescent="0.25">
      <c r="A17" s="304"/>
      <c r="B17" s="305"/>
      <c r="C17" s="305"/>
      <c r="D17" s="305"/>
      <c r="E17" s="305"/>
      <c r="F17" s="305"/>
      <c r="G17" s="305"/>
      <c r="H17" s="305"/>
      <c r="I17" s="305"/>
      <c r="J17" s="306"/>
    </row>
    <row r="18" spans="1:10" x14ac:dyDescent="0.25">
      <c r="A18" s="304"/>
      <c r="B18" s="305"/>
      <c r="C18" s="305"/>
      <c r="D18" s="305"/>
      <c r="E18" s="305"/>
      <c r="F18" s="305"/>
      <c r="G18" s="305"/>
      <c r="H18" s="305"/>
      <c r="I18" s="305"/>
      <c r="J18" s="306"/>
    </row>
    <row r="19" spans="1:10" x14ac:dyDescent="0.25">
      <c r="A19" s="304"/>
      <c r="B19" s="305"/>
      <c r="C19" s="305"/>
      <c r="D19" s="305"/>
      <c r="E19" s="305"/>
      <c r="F19" s="305"/>
      <c r="G19" s="305"/>
      <c r="H19" s="305"/>
      <c r="I19" s="305"/>
      <c r="J19" s="306"/>
    </row>
    <row r="20" spans="1:10" x14ac:dyDescent="0.25">
      <c r="A20" s="304"/>
      <c r="B20" s="305"/>
      <c r="C20" s="305"/>
      <c r="D20" s="305"/>
      <c r="E20" s="305"/>
      <c r="F20" s="305"/>
      <c r="G20" s="305"/>
      <c r="H20" s="305"/>
      <c r="I20" s="305"/>
      <c r="J20" s="306"/>
    </row>
    <row r="21" spans="1:10" x14ac:dyDescent="0.25">
      <c r="A21" s="304"/>
      <c r="B21" s="305"/>
      <c r="C21" s="305"/>
      <c r="D21" s="305"/>
      <c r="E21" s="305"/>
      <c r="F21" s="305"/>
      <c r="G21" s="305"/>
      <c r="H21" s="305"/>
      <c r="I21" s="305"/>
      <c r="J21" s="306"/>
    </row>
    <row r="22" spans="1:10" x14ac:dyDescent="0.25">
      <c r="A22" s="304"/>
      <c r="B22" s="305"/>
      <c r="C22" s="305"/>
      <c r="D22" s="305"/>
      <c r="E22" s="305"/>
      <c r="F22" s="305"/>
      <c r="G22" s="305"/>
      <c r="H22" s="305"/>
      <c r="I22" s="305"/>
      <c r="J22" s="306"/>
    </row>
    <row r="23" spans="1:10" x14ac:dyDescent="0.25">
      <c r="A23" s="304"/>
      <c r="B23" s="305"/>
      <c r="C23" s="305"/>
      <c r="D23" s="305"/>
      <c r="E23" s="305"/>
      <c r="F23" s="305"/>
      <c r="G23" s="305"/>
      <c r="H23" s="305"/>
      <c r="I23" s="305"/>
      <c r="J23" s="306"/>
    </row>
    <row r="24" spans="1:10" x14ac:dyDescent="0.25">
      <c r="A24" s="307"/>
      <c r="B24" s="308"/>
      <c r="C24" s="308"/>
      <c r="D24" s="308"/>
      <c r="E24" s="308"/>
      <c r="F24" s="308"/>
      <c r="G24" s="308"/>
      <c r="H24" s="308"/>
      <c r="I24" s="308"/>
      <c r="J24" s="309"/>
    </row>
    <row r="25" spans="1:10" ht="15.6" x14ac:dyDescent="0.3">
      <c r="A25" s="630" t="s">
        <v>213</v>
      </c>
      <c r="B25" s="631"/>
      <c r="C25" s="631"/>
      <c r="D25" s="632"/>
      <c r="E25" s="630"/>
      <c r="F25" s="632"/>
      <c r="G25" s="630"/>
      <c r="H25" s="631"/>
      <c r="I25" s="631"/>
      <c r="J25" s="632"/>
    </row>
    <row r="26" spans="1:10" x14ac:dyDescent="0.25">
      <c r="A26" s="635" t="s">
        <v>195</v>
      </c>
      <c r="B26" s="636"/>
      <c r="C26" s="636"/>
      <c r="D26" s="636"/>
      <c r="E26" s="636"/>
      <c r="F26" s="636"/>
      <c r="G26" s="636"/>
      <c r="H26" s="636"/>
      <c r="I26" s="636"/>
      <c r="J26" s="637"/>
    </row>
    <row r="27" spans="1:10" x14ac:dyDescent="0.25">
      <c r="A27" s="638"/>
      <c r="B27" s="639"/>
      <c r="C27" s="639"/>
      <c r="D27" s="639"/>
      <c r="E27" s="639"/>
      <c r="F27" s="639"/>
      <c r="G27" s="639"/>
      <c r="H27" s="639"/>
      <c r="I27" s="639"/>
      <c r="J27" s="640"/>
    </row>
    <row r="28" spans="1:10" x14ac:dyDescent="0.25">
      <c r="A28" s="641"/>
      <c r="B28" s="642"/>
      <c r="C28" s="642"/>
      <c r="D28" s="642"/>
      <c r="E28" s="642"/>
      <c r="F28" s="642"/>
      <c r="G28" s="642"/>
      <c r="H28" s="642"/>
      <c r="I28" s="642"/>
      <c r="J28" s="643"/>
    </row>
    <row r="29" spans="1:10" x14ac:dyDescent="0.25">
      <c r="A29" s="622"/>
      <c r="B29" s="302"/>
      <c r="C29" s="302"/>
      <c r="D29" s="302"/>
      <c r="E29" s="302"/>
      <c r="F29" s="302"/>
      <c r="G29" s="302"/>
      <c r="H29" s="302"/>
      <c r="I29" s="302"/>
      <c r="J29" s="303"/>
    </row>
    <row r="30" spans="1:10" x14ac:dyDescent="0.25">
      <c r="A30" s="304"/>
      <c r="B30" s="305"/>
      <c r="C30" s="305"/>
      <c r="D30" s="305"/>
      <c r="E30" s="305"/>
      <c r="F30" s="305"/>
      <c r="G30" s="305"/>
      <c r="H30" s="305"/>
      <c r="I30" s="305"/>
      <c r="J30" s="306"/>
    </row>
    <row r="31" spans="1:10" x14ac:dyDescent="0.25">
      <c r="A31" s="304"/>
      <c r="B31" s="305"/>
      <c r="C31" s="305"/>
      <c r="D31" s="305"/>
      <c r="E31" s="305"/>
      <c r="F31" s="305"/>
      <c r="G31" s="305"/>
      <c r="H31" s="305"/>
      <c r="I31" s="305"/>
      <c r="J31" s="306"/>
    </row>
    <row r="32" spans="1:10" x14ac:dyDescent="0.25">
      <c r="A32" s="304"/>
      <c r="B32" s="305"/>
      <c r="C32" s="305"/>
      <c r="D32" s="305"/>
      <c r="E32" s="305"/>
      <c r="F32" s="305"/>
      <c r="G32" s="305"/>
      <c r="H32" s="305"/>
      <c r="I32" s="305"/>
      <c r="J32" s="306"/>
    </row>
    <row r="33" spans="1:10" x14ac:dyDescent="0.25">
      <c r="A33" s="304"/>
      <c r="B33" s="305"/>
      <c r="C33" s="305"/>
      <c r="D33" s="305"/>
      <c r="E33" s="305"/>
      <c r="F33" s="305"/>
      <c r="G33" s="305"/>
      <c r="H33" s="305"/>
      <c r="I33" s="305"/>
      <c r="J33" s="306"/>
    </row>
    <row r="34" spans="1:10" x14ac:dyDescent="0.25">
      <c r="A34" s="304"/>
      <c r="B34" s="305"/>
      <c r="C34" s="305"/>
      <c r="D34" s="305"/>
      <c r="E34" s="305"/>
      <c r="F34" s="305"/>
      <c r="G34" s="305"/>
      <c r="H34" s="305"/>
      <c r="I34" s="305"/>
      <c r="J34" s="306"/>
    </row>
    <row r="35" spans="1:10" x14ac:dyDescent="0.25">
      <c r="A35" s="304"/>
      <c r="B35" s="305"/>
      <c r="C35" s="305"/>
      <c r="D35" s="305"/>
      <c r="E35" s="305"/>
      <c r="F35" s="305"/>
      <c r="G35" s="305"/>
      <c r="H35" s="305"/>
      <c r="I35" s="305"/>
      <c r="J35" s="306"/>
    </row>
    <row r="36" spans="1:10" x14ac:dyDescent="0.25">
      <c r="A36" s="304"/>
      <c r="B36" s="305"/>
      <c r="C36" s="305"/>
      <c r="D36" s="305"/>
      <c r="E36" s="305"/>
      <c r="F36" s="305"/>
      <c r="G36" s="305"/>
      <c r="H36" s="305"/>
      <c r="I36" s="305"/>
      <c r="J36" s="306"/>
    </row>
    <row r="37" spans="1:10" x14ac:dyDescent="0.25">
      <c r="A37" s="304"/>
      <c r="B37" s="305"/>
      <c r="C37" s="305"/>
      <c r="D37" s="305"/>
      <c r="E37" s="305"/>
      <c r="F37" s="305"/>
      <c r="G37" s="305"/>
      <c r="H37" s="305"/>
      <c r="I37" s="305"/>
      <c r="J37" s="306"/>
    </row>
    <row r="38" spans="1:10" x14ac:dyDescent="0.25">
      <c r="A38" s="304"/>
      <c r="B38" s="305"/>
      <c r="C38" s="305"/>
      <c r="D38" s="305"/>
      <c r="E38" s="305"/>
      <c r="F38" s="305"/>
      <c r="G38" s="305"/>
      <c r="H38" s="305"/>
      <c r="I38" s="305"/>
      <c r="J38" s="306"/>
    </row>
    <row r="39" spans="1:10" x14ac:dyDescent="0.25">
      <c r="A39" s="304"/>
      <c r="B39" s="305"/>
      <c r="C39" s="305"/>
      <c r="D39" s="305"/>
      <c r="E39" s="305"/>
      <c r="F39" s="305"/>
      <c r="G39" s="305"/>
      <c r="H39" s="305"/>
      <c r="I39" s="305"/>
      <c r="J39" s="306"/>
    </row>
    <row r="40" spans="1:10" x14ac:dyDescent="0.25">
      <c r="A40" s="304"/>
      <c r="B40" s="305"/>
      <c r="C40" s="305"/>
      <c r="D40" s="305"/>
      <c r="E40" s="305"/>
      <c r="F40" s="305"/>
      <c r="G40" s="305"/>
      <c r="H40" s="305"/>
      <c r="I40" s="305"/>
      <c r="J40" s="306"/>
    </row>
    <row r="41" spans="1:10" x14ac:dyDescent="0.25">
      <c r="A41" s="304"/>
      <c r="B41" s="305"/>
      <c r="C41" s="305"/>
      <c r="D41" s="305"/>
      <c r="E41" s="305"/>
      <c r="F41" s="305"/>
      <c r="G41" s="305"/>
      <c r="H41" s="305"/>
      <c r="I41" s="305"/>
      <c r="J41" s="306"/>
    </row>
    <row r="42" spans="1:10" x14ac:dyDescent="0.25">
      <c r="A42" s="304"/>
      <c r="B42" s="305"/>
      <c r="C42" s="305"/>
      <c r="D42" s="305"/>
      <c r="E42" s="305"/>
      <c r="F42" s="305"/>
      <c r="G42" s="305"/>
      <c r="H42" s="305"/>
      <c r="I42" s="305"/>
      <c r="J42" s="306"/>
    </row>
    <row r="43" spans="1:10" x14ac:dyDescent="0.25">
      <c r="A43" s="307"/>
      <c r="B43" s="308"/>
      <c r="C43" s="308"/>
      <c r="D43" s="308"/>
      <c r="E43" s="308"/>
      <c r="F43" s="308"/>
      <c r="G43" s="308"/>
      <c r="H43" s="308"/>
      <c r="I43" s="308"/>
      <c r="J43" s="309"/>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4" t="s">
        <v>403</v>
      </c>
      <c r="B53" s="644"/>
      <c r="C53" s="644"/>
      <c r="D53" s="644"/>
      <c r="E53" s="644"/>
      <c r="F53" s="644"/>
      <c r="G53" s="644"/>
      <c r="H53" s="644"/>
      <c r="I53" s="644"/>
      <c r="J53" s="644"/>
    </row>
    <row r="54" spans="1:10" x14ac:dyDescent="0.25">
      <c r="A54" s="645" t="s">
        <v>404</v>
      </c>
      <c r="B54" s="645"/>
      <c r="C54" s="645"/>
      <c r="D54" s="645"/>
      <c r="E54" s="645"/>
      <c r="F54" s="645"/>
      <c r="G54" s="645"/>
      <c r="H54" s="645"/>
      <c r="I54" s="645"/>
      <c r="J54" s="645"/>
    </row>
    <row r="55" spans="1:10" x14ac:dyDescent="0.25">
      <c r="A55" s="39"/>
      <c r="B55" s="39"/>
      <c r="C55" s="39"/>
      <c r="D55" s="39"/>
      <c r="E55" s="39"/>
      <c r="F55" s="39"/>
      <c r="G55" s="39"/>
      <c r="H55" s="39"/>
      <c r="I55" s="39"/>
      <c r="J55" s="39"/>
    </row>
    <row r="56" spans="1:10" x14ac:dyDescent="0.25">
      <c r="A56" s="603" t="s">
        <v>325</v>
      </c>
      <c r="B56" s="603"/>
      <c r="C56" s="603"/>
      <c r="D56" s="603"/>
      <c r="E56" s="633" t="str">
        <f>County</f>
        <v>Santa Barbara</v>
      </c>
      <c r="F56" s="633"/>
      <c r="G56" s="633"/>
      <c r="H56" s="633"/>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5546875" customWidth="1"/>
  </cols>
  <sheetData>
    <row r="1" spans="1:2" x14ac:dyDescent="0.25">
      <c r="A1" t="s">
        <v>539</v>
      </c>
      <c r="B1" s="23" t="str">
        <f>County</f>
        <v>Santa Barbara</v>
      </c>
    </row>
    <row r="2" spans="1:2" x14ac:dyDescent="0.25">
      <c r="A2" t="s">
        <v>541</v>
      </c>
      <c r="B2" s="25">
        <f>Reportdate</f>
        <v>0</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Brian Swanson</v>
      </c>
    </row>
    <row r="10" spans="1:2" x14ac:dyDescent="0.25">
      <c r="A10" t="s">
        <v>218</v>
      </c>
      <c r="B10" t="str">
        <f>primarytitle</f>
        <v>Probation Manager</v>
      </c>
    </row>
    <row r="11" spans="1:2" x14ac:dyDescent="0.25">
      <c r="A11" t="s">
        <v>217</v>
      </c>
      <c r="B11" t="str">
        <f>primphone</f>
        <v>805-803-8518</v>
      </c>
    </row>
    <row r="12" spans="1:2" x14ac:dyDescent="0.25">
      <c r="A12" t="s">
        <v>193</v>
      </c>
      <c r="B12" s="10" t="str">
        <f>preemail</f>
        <v>bswanso@co.santa-barbara.ca.us</v>
      </c>
    </row>
    <row r="13" spans="1:2" x14ac:dyDescent="0.25">
      <c r="A13" t="s">
        <v>365</v>
      </c>
      <c r="B13" t="str">
        <f>seccontact</f>
        <v>Karyn Milligan</v>
      </c>
    </row>
    <row r="14" spans="1:2" x14ac:dyDescent="0.25">
      <c r="A14" t="s">
        <v>366</v>
      </c>
      <c r="B14" t="str">
        <f>seccontitle</f>
        <v>Program Manager</v>
      </c>
    </row>
    <row r="15" spans="1:2" x14ac:dyDescent="0.25">
      <c r="A15" t="s">
        <v>367</v>
      </c>
      <c r="B15" t="str">
        <f>secphone</f>
        <v>805-882-3653</v>
      </c>
    </row>
    <row r="16" spans="1:2" x14ac:dyDescent="0.25">
      <c r="A16" t="s">
        <v>368</v>
      </c>
      <c r="B16" t="str">
        <f>secemail</f>
        <v>kmillig@co.santa-barbara.ca.us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955649</v>
      </c>
    </row>
    <row r="24" spans="1:2" x14ac:dyDescent="0.25">
      <c r="A24" t="s">
        <v>548</v>
      </c>
      <c r="B24" s="11">
        <f>t1yobgserv</f>
        <v>7057</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962706</v>
      </c>
    </row>
    <row r="33" spans="1:2" x14ac:dyDescent="0.25">
      <c r="A33" t="s">
        <v>556</v>
      </c>
      <c r="B33" s="11">
        <f>t1jjcpasal</f>
        <v>589365</v>
      </c>
    </row>
    <row r="34" spans="1:2" x14ac:dyDescent="0.25">
      <c r="A34" t="s">
        <v>557</v>
      </c>
      <c r="B34" s="11">
        <f>t1jjcpaserv</f>
        <v>9632</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598997</v>
      </c>
    </row>
    <row r="43" spans="1:2" x14ac:dyDescent="0.25">
      <c r="A43" t="s">
        <v>565</v>
      </c>
      <c r="B43" s="11">
        <f>t1othersal</f>
        <v>130930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130930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Santa Barbara</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Santa Barbara</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598997</v>
      </c>
    </row>
    <row r="164" spans="1:2" x14ac:dyDescent="0.25">
      <c r="A164" t="s">
        <v>760</v>
      </c>
      <c r="B164" t="e">
        <f>Othert1</f>
        <v>#REF!</v>
      </c>
    </row>
    <row r="165" spans="1:2" x14ac:dyDescent="0.25">
      <c r="A165" t="s">
        <v>761</v>
      </c>
      <c r="B165" s="11">
        <f>t1othertot</f>
        <v>130930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Santa Barbara</v>
      </c>
      <c r="B2" s="25">
        <f>Reportdate</f>
        <v>0</v>
      </c>
      <c r="C2" s="24" t="e">
        <f>Chief</f>
        <v>#REF!</v>
      </c>
      <c r="D2" t="e">
        <f>Chiefphone2</f>
        <v>#REF!</v>
      </c>
      <c r="E2" s="10" t="e">
        <f>Address</f>
        <v>#REF!</v>
      </c>
      <c r="F2" s="10" t="e">
        <f>City</f>
        <v>#REF!</v>
      </c>
      <c r="G2" s="9" t="e">
        <f>ZIP</f>
        <v>#REF!</v>
      </c>
      <c r="H2" s="10" t="e">
        <f>Chiefemail2</f>
        <v>#REF!</v>
      </c>
      <c r="I2" t="str">
        <f>primcontact</f>
        <v>Brian Swanson</v>
      </c>
      <c r="J2" t="str">
        <f>primarytitle</f>
        <v>Probation Manager</v>
      </c>
      <c r="K2" t="str">
        <f>primphone</f>
        <v>805-803-8518</v>
      </c>
      <c r="L2" s="10" t="str">
        <f>preemail</f>
        <v>bswanso@co.santa-barbara.ca.us</v>
      </c>
      <c r="M2" t="str">
        <f>seccontact</f>
        <v>Karyn Milligan</v>
      </c>
      <c r="N2" t="str">
        <f>seccontitle</f>
        <v>Program Manager</v>
      </c>
      <c r="O2" t="str">
        <f>secphone</f>
        <v>805-882-3653</v>
      </c>
      <c r="P2" t="str">
        <f>secemail</f>
        <v>kmillig@co.santa-barbara.ca.us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955649</v>
      </c>
      <c r="X2" s="11">
        <f>t1yobgserv</f>
        <v>7057</v>
      </c>
      <c r="Y2" s="11">
        <f>t1yobgprof</f>
        <v>0</v>
      </c>
      <c r="Z2" s="11">
        <f>t1yobgcbo</f>
        <v>0</v>
      </c>
      <c r="AA2" s="11">
        <f>t1yobgequip</f>
        <v>0</v>
      </c>
      <c r="AB2" s="11">
        <f>t1yobgadmin</f>
        <v>0</v>
      </c>
      <c r="AC2" s="11">
        <f>t1yobgothr1</f>
        <v>0</v>
      </c>
      <c r="AD2" s="11">
        <f>t1yobgothr2</f>
        <v>0</v>
      </c>
      <c r="AE2" s="11">
        <f>t1yobgothr3</f>
        <v>0</v>
      </c>
      <c r="AF2" s="11">
        <f>t1yobgtot</f>
        <v>962706</v>
      </c>
      <c r="AG2" s="11">
        <f>t1jjcpasal</f>
        <v>589365</v>
      </c>
      <c r="AH2" s="11">
        <f>t1jjcpaserv</f>
        <v>9632</v>
      </c>
      <c r="AI2" s="11">
        <f>t1jjcpaprof</f>
        <v>0</v>
      </c>
      <c r="AJ2" s="11">
        <f>t1jjcpacbo</f>
        <v>0</v>
      </c>
      <c r="AK2" s="11">
        <f>t1jjcpaequip</f>
        <v>0</v>
      </c>
      <c r="AL2" s="11">
        <f>t1jjcpaadmin</f>
        <v>0</v>
      </c>
      <c r="AM2" s="11">
        <f>t1jjcpaothr1</f>
        <v>0</v>
      </c>
      <c r="AN2" s="11">
        <f>t1jjcpaothr2</f>
        <v>0</v>
      </c>
      <c r="AO2" s="11">
        <f>t1jjcpaothr3</f>
        <v>0</v>
      </c>
      <c r="AP2" s="11">
        <f>t1jjcpatot</f>
        <v>598997</v>
      </c>
      <c r="AQ2" s="11">
        <f>t1othersal</f>
        <v>130930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130930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Santa Barbara</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Santa Barbara</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598997</v>
      </c>
      <c r="FH2" t="e">
        <f>Othert1</f>
        <v>#REF!</v>
      </c>
      <c r="FI2" s="11">
        <f>t1othertot</f>
        <v>130930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I20" sqref="I20:J27"/>
    </sheetView>
  </sheetViews>
  <sheetFormatPr defaultRowHeight="13.2" x14ac:dyDescent="0.25"/>
  <cols>
    <col min="1" max="1" width="3.5546875" style="39" customWidth="1"/>
    <col min="2" max="4" width="9.109375" style="39"/>
    <col min="5" max="6" width="6.44140625" style="39" customWidth="1"/>
    <col min="7" max="14" width="5.5546875" style="39" customWidth="1"/>
    <col min="15" max="15" width="6.5546875" style="39" customWidth="1"/>
    <col min="16" max="24" width="8.88671875" style="39"/>
  </cols>
  <sheetData>
    <row r="1" spans="1:24" s="198" customFormat="1" ht="15.75" customHeight="1" x14ac:dyDescent="0.25">
      <c r="A1" s="318" t="s">
        <v>843</v>
      </c>
      <c r="B1" s="319"/>
      <c r="C1" s="319"/>
      <c r="D1" s="319"/>
      <c r="E1" s="319"/>
      <c r="F1" s="319"/>
      <c r="G1" s="319"/>
      <c r="H1" s="319"/>
      <c r="I1" s="319"/>
      <c r="J1" s="319"/>
      <c r="K1" s="316" t="str">
        <f>'CONTACT INFORMATION'!$A$24</f>
        <v>Santa Barbara</v>
      </c>
      <c r="L1" s="316"/>
      <c r="M1" s="316"/>
      <c r="N1" s="316"/>
      <c r="O1" s="317"/>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1" t="s">
        <v>844</v>
      </c>
      <c r="B3" s="322"/>
      <c r="C3" s="322"/>
      <c r="D3" s="322"/>
      <c r="E3" s="322"/>
      <c r="F3" s="322"/>
      <c r="G3" s="322"/>
      <c r="H3" s="322"/>
      <c r="I3" s="322"/>
      <c r="J3" s="322"/>
      <c r="K3" s="322"/>
      <c r="L3" s="322"/>
      <c r="M3" s="322"/>
      <c r="N3" s="322"/>
      <c r="O3" s="323"/>
      <c r="P3" s="211"/>
      <c r="Q3" s="211"/>
      <c r="R3" s="211"/>
      <c r="S3" s="211"/>
      <c r="T3" s="211"/>
      <c r="U3" s="211"/>
      <c r="V3" s="211"/>
      <c r="W3" s="211"/>
      <c r="X3" s="211"/>
    </row>
    <row r="4" spans="1:24" s="42" customFormat="1" ht="59.25" customHeight="1" x14ac:dyDescent="0.25">
      <c r="A4" s="325" t="s">
        <v>918</v>
      </c>
      <c r="B4" s="326"/>
      <c r="C4" s="326"/>
      <c r="D4" s="326"/>
      <c r="E4" s="326"/>
      <c r="F4" s="326"/>
      <c r="G4" s="326"/>
      <c r="H4" s="326"/>
      <c r="I4" s="326"/>
      <c r="J4" s="326"/>
      <c r="K4" s="326"/>
      <c r="L4" s="326"/>
      <c r="M4" s="326"/>
      <c r="N4" s="326"/>
      <c r="O4" s="327"/>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20"/>
      <c r="D6" s="320"/>
      <c r="E6" s="320"/>
      <c r="F6" s="320"/>
      <c r="G6" s="320"/>
      <c r="H6" s="320"/>
      <c r="I6" s="320"/>
      <c r="J6" s="320"/>
      <c r="K6" s="320"/>
      <c r="L6" s="320"/>
      <c r="M6" s="71"/>
      <c r="N6" s="71"/>
      <c r="O6" s="90"/>
      <c r="P6" s="213"/>
      <c r="Q6" s="213"/>
      <c r="R6" s="213"/>
      <c r="S6" s="213"/>
      <c r="T6" s="213"/>
      <c r="U6" s="213"/>
      <c r="V6" s="213"/>
      <c r="W6" s="213"/>
      <c r="X6" s="213"/>
    </row>
    <row r="7" spans="1:24" s="14" customFormat="1" ht="17.25" customHeight="1" x14ac:dyDescent="0.25">
      <c r="A7" s="93"/>
      <c r="B7" s="94"/>
      <c r="C7" s="94"/>
      <c r="D7" s="324" t="s">
        <v>813</v>
      </c>
      <c r="E7" s="324"/>
      <c r="F7" s="324"/>
      <c r="G7" s="324"/>
      <c r="H7" s="324"/>
      <c r="I7" s="324"/>
      <c r="J7" s="324"/>
      <c r="K7" s="324"/>
      <c r="L7" s="324"/>
      <c r="M7" s="207"/>
      <c r="N7" s="94"/>
      <c r="O7" s="95"/>
      <c r="P7" s="214"/>
      <c r="Q7" s="214"/>
      <c r="R7" s="214"/>
      <c r="S7" s="214"/>
      <c r="T7" s="214"/>
      <c r="U7" s="214"/>
      <c r="V7" s="214"/>
      <c r="W7" s="214"/>
      <c r="X7" s="214"/>
    </row>
    <row r="8" spans="1:24" s="41" customFormat="1" ht="14.4" x14ac:dyDescent="0.3">
      <c r="A8" s="96"/>
      <c r="B8" s="138"/>
      <c r="C8" s="136"/>
      <c r="D8" s="177"/>
      <c r="E8" s="298" t="s">
        <v>883</v>
      </c>
      <c r="F8" s="298"/>
      <c r="G8" s="298"/>
      <c r="H8" s="298"/>
      <c r="I8" s="291">
        <v>56</v>
      </c>
      <c r="J8" s="292"/>
      <c r="K8" s="137"/>
      <c r="L8" s="137"/>
      <c r="M8" s="137"/>
      <c r="N8" s="178"/>
      <c r="O8" s="179"/>
      <c r="P8" s="215"/>
      <c r="Q8" s="215"/>
      <c r="R8" s="215"/>
      <c r="S8" s="215"/>
      <c r="T8" s="215"/>
      <c r="U8" s="215"/>
      <c r="V8" s="215"/>
      <c r="W8" s="215"/>
      <c r="X8" s="215"/>
    </row>
    <row r="9" spans="1:24" s="41" customFormat="1" ht="14.4" x14ac:dyDescent="0.3">
      <c r="A9" s="96"/>
      <c r="B9" s="138"/>
      <c r="C9" s="136"/>
      <c r="D9" s="177"/>
      <c r="E9" s="312" t="s">
        <v>884</v>
      </c>
      <c r="F9" s="312"/>
      <c r="G9" s="312"/>
      <c r="H9" s="312"/>
      <c r="I9" s="289">
        <v>0</v>
      </c>
      <c r="J9" s="290"/>
      <c r="K9" s="137"/>
      <c r="L9" s="137"/>
      <c r="M9" s="137"/>
      <c r="N9" s="178"/>
      <c r="O9" s="179"/>
      <c r="P9" s="215"/>
      <c r="Q9" s="215"/>
      <c r="R9" s="215"/>
      <c r="S9" s="215"/>
      <c r="T9" s="215"/>
      <c r="U9" s="215"/>
      <c r="V9" s="215"/>
      <c r="W9" s="215"/>
      <c r="X9" s="215"/>
    </row>
    <row r="10" spans="1:24" s="41" customFormat="1" ht="14.4" x14ac:dyDescent="0.3">
      <c r="A10" s="96"/>
      <c r="B10" s="138"/>
      <c r="C10" s="136"/>
      <c r="D10" s="177"/>
      <c r="E10" s="298" t="s">
        <v>885</v>
      </c>
      <c r="F10" s="314"/>
      <c r="G10" s="314"/>
      <c r="H10" s="315"/>
      <c r="I10" s="291">
        <v>654</v>
      </c>
      <c r="J10" s="292"/>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3" t="s">
        <v>872</v>
      </c>
      <c r="E13" s="313"/>
      <c r="F13" s="313"/>
      <c r="G13" s="313"/>
      <c r="H13" s="313"/>
      <c r="I13" s="313"/>
      <c r="J13" s="313"/>
      <c r="K13" s="313"/>
      <c r="L13" s="313"/>
      <c r="M13" s="100"/>
      <c r="N13" s="100"/>
      <c r="O13" s="101"/>
      <c r="P13" s="212"/>
      <c r="Q13" s="212"/>
      <c r="R13" s="212"/>
      <c r="S13" s="212"/>
      <c r="T13" s="212"/>
      <c r="U13" s="212"/>
      <c r="V13" s="212"/>
      <c r="W13" s="212"/>
      <c r="X13" s="212"/>
    </row>
    <row r="14" spans="1:24" ht="13.8" x14ac:dyDescent="0.25">
      <c r="A14" s="91"/>
      <c r="B14" s="45"/>
      <c r="C14" s="128"/>
      <c r="D14" s="128"/>
      <c r="E14" s="298" t="s">
        <v>814</v>
      </c>
      <c r="F14" s="298"/>
      <c r="G14" s="298"/>
      <c r="H14" s="298"/>
      <c r="I14" s="291">
        <v>1566</v>
      </c>
      <c r="J14" s="292"/>
      <c r="K14" s="97"/>
      <c r="L14" s="97"/>
      <c r="M14" s="97"/>
      <c r="N14" s="97"/>
      <c r="O14" s="98"/>
    </row>
    <row r="15" spans="1:24" ht="13.8" x14ac:dyDescent="0.25">
      <c r="A15" s="91"/>
      <c r="B15" s="45"/>
      <c r="C15" s="128"/>
      <c r="D15" s="128"/>
      <c r="E15" s="297" t="s">
        <v>815</v>
      </c>
      <c r="F15" s="297"/>
      <c r="G15" s="297"/>
      <c r="H15" s="297"/>
      <c r="I15" s="289">
        <v>663</v>
      </c>
      <c r="J15" s="290"/>
      <c r="K15" s="97"/>
      <c r="L15" s="97"/>
      <c r="M15" s="97"/>
      <c r="N15" s="97"/>
      <c r="O15" s="98"/>
    </row>
    <row r="16" spans="1:24" ht="14.4" x14ac:dyDescent="0.3">
      <c r="A16" s="102"/>
      <c r="B16" s="45"/>
      <c r="C16" s="128"/>
      <c r="D16" s="128"/>
      <c r="E16" s="299" t="s">
        <v>827</v>
      </c>
      <c r="F16" s="299"/>
      <c r="G16" s="299"/>
      <c r="H16" s="299"/>
      <c r="I16" s="293">
        <f>SUM(I14:J15)</f>
        <v>2229</v>
      </c>
      <c r="J16" s="294"/>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8" t="s">
        <v>817</v>
      </c>
      <c r="F20" s="298"/>
      <c r="G20" s="298"/>
      <c r="H20" s="298"/>
      <c r="I20" s="291">
        <v>1736</v>
      </c>
      <c r="J20" s="292"/>
      <c r="K20" s="97"/>
      <c r="L20" s="97"/>
      <c r="M20" s="97"/>
      <c r="N20" s="97"/>
      <c r="O20" s="98"/>
    </row>
    <row r="21" spans="1:24" ht="13.8" x14ac:dyDescent="0.25">
      <c r="A21" s="102"/>
      <c r="B21" s="128"/>
      <c r="C21" s="128"/>
      <c r="D21" s="128"/>
      <c r="E21" s="297" t="s">
        <v>818</v>
      </c>
      <c r="F21" s="297"/>
      <c r="G21" s="297"/>
      <c r="H21" s="297"/>
      <c r="I21" s="310">
        <v>333</v>
      </c>
      <c r="J21" s="311"/>
      <c r="K21" s="97"/>
      <c r="L21" s="97"/>
      <c r="M21" s="97"/>
      <c r="N21" s="97"/>
      <c r="O21" s="98"/>
    </row>
    <row r="22" spans="1:24" ht="13.8" x14ac:dyDescent="0.25">
      <c r="A22" s="102"/>
      <c r="B22" s="128"/>
      <c r="C22" s="128"/>
      <c r="D22" s="128"/>
      <c r="E22" s="298" t="s">
        <v>819</v>
      </c>
      <c r="F22" s="298"/>
      <c r="G22" s="298"/>
      <c r="H22" s="298"/>
      <c r="I22" s="291">
        <v>109</v>
      </c>
      <c r="J22" s="292"/>
      <c r="K22" s="97"/>
      <c r="L22" s="97"/>
      <c r="M22" s="97"/>
      <c r="N22" s="97"/>
      <c r="O22" s="98"/>
    </row>
    <row r="23" spans="1:24" ht="13.8" x14ac:dyDescent="0.25">
      <c r="A23" s="102"/>
      <c r="B23" s="128"/>
      <c r="C23" s="128"/>
      <c r="D23" s="128"/>
      <c r="E23" s="297" t="s">
        <v>820</v>
      </c>
      <c r="F23" s="297"/>
      <c r="G23" s="297"/>
      <c r="H23" s="297"/>
      <c r="I23" s="289">
        <v>12</v>
      </c>
      <c r="J23" s="290"/>
      <c r="K23" s="97"/>
      <c r="L23" s="97"/>
      <c r="M23" s="97"/>
      <c r="N23" s="97"/>
      <c r="O23" s="98"/>
    </row>
    <row r="24" spans="1:24" ht="13.8" x14ac:dyDescent="0.25">
      <c r="A24" s="102"/>
      <c r="B24" s="128"/>
      <c r="C24" s="128"/>
      <c r="D24" s="128"/>
      <c r="E24" s="298" t="s">
        <v>821</v>
      </c>
      <c r="F24" s="298"/>
      <c r="G24" s="298"/>
      <c r="H24" s="298"/>
      <c r="I24" s="291">
        <v>5</v>
      </c>
      <c r="J24" s="292"/>
      <c r="K24" s="97"/>
      <c r="L24" s="97"/>
      <c r="M24" s="97"/>
      <c r="N24" s="97"/>
      <c r="O24" s="98"/>
    </row>
    <row r="25" spans="1:24" ht="13.8" x14ac:dyDescent="0.25">
      <c r="A25" s="102"/>
      <c r="B25" s="128"/>
      <c r="C25" s="128"/>
      <c r="D25" s="128"/>
      <c r="E25" s="297" t="s">
        <v>822</v>
      </c>
      <c r="F25" s="297"/>
      <c r="G25" s="297"/>
      <c r="H25" s="297"/>
      <c r="I25" s="289">
        <v>7</v>
      </c>
      <c r="J25" s="290"/>
      <c r="K25" s="97"/>
      <c r="L25" s="97"/>
      <c r="M25" s="97"/>
      <c r="N25" s="97"/>
      <c r="O25" s="98"/>
    </row>
    <row r="26" spans="1:24" ht="13.8" x14ac:dyDescent="0.25">
      <c r="A26" s="102"/>
      <c r="B26" s="128"/>
      <c r="C26" s="128"/>
      <c r="D26" s="128"/>
      <c r="E26" s="298" t="s">
        <v>823</v>
      </c>
      <c r="F26" s="298"/>
      <c r="G26" s="298"/>
      <c r="H26" s="298"/>
      <c r="I26" s="291">
        <v>27</v>
      </c>
      <c r="J26" s="292"/>
      <c r="K26" s="97"/>
      <c r="L26" s="97"/>
      <c r="M26" s="97"/>
      <c r="N26" s="97"/>
      <c r="O26" s="98"/>
    </row>
    <row r="27" spans="1:24" ht="14.4" x14ac:dyDescent="0.3">
      <c r="A27" s="102"/>
      <c r="B27" s="128"/>
      <c r="C27" s="128"/>
      <c r="D27" s="128"/>
      <c r="E27" s="299" t="s">
        <v>827</v>
      </c>
      <c r="F27" s="299"/>
      <c r="G27" s="299"/>
      <c r="H27" s="299"/>
      <c r="I27" s="293">
        <f>SUM(I20:J26)</f>
        <v>2229</v>
      </c>
      <c r="J27" s="294"/>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886</v>
      </c>
    </row>
    <row r="32" spans="1:24" ht="14.1" customHeight="1" x14ac:dyDescent="0.25">
      <c r="A32" s="301"/>
      <c r="B32" s="302"/>
      <c r="C32" s="302"/>
      <c r="D32" s="302"/>
      <c r="E32" s="302"/>
      <c r="F32" s="302"/>
      <c r="G32" s="302"/>
      <c r="H32" s="302"/>
      <c r="I32" s="302"/>
      <c r="J32" s="302"/>
      <c r="K32" s="302"/>
      <c r="L32" s="302"/>
      <c r="M32" s="302"/>
      <c r="N32" s="302"/>
      <c r="O32" s="303"/>
    </row>
    <row r="33" spans="1:24" ht="14.1" customHeight="1" x14ac:dyDescent="0.25">
      <c r="A33" s="304"/>
      <c r="B33" s="305"/>
      <c r="C33" s="305"/>
      <c r="D33" s="305"/>
      <c r="E33" s="305"/>
      <c r="F33" s="305"/>
      <c r="G33" s="305"/>
      <c r="H33" s="305"/>
      <c r="I33" s="305"/>
      <c r="J33" s="305"/>
      <c r="K33" s="305"/>
      <c r="L33" s="305"/>
      <c r="M33" s="305"/>
      <c r="N33" s="305"/>
      <c r="O33" s="306"/>
    </row>
    <row r="34" spans="1:24" ht="14.1" customHeight="1" x14ac:dyDescent="0.25">
      <c r="A34" s="304"/>
      <c r="B34" s="305"/>
      <c r="C34" s="305"/>
      <c r="D34" s="305"/>
      <c r="E34" s="305"/>
      <c r="F34" s="305"/>
      <c r="G34" s="305"/>
      <c r="H34" s="305"/>
      <c r="I34" s="305"/>
      <c r="J34" s="305"/>
      <c r="K34" s="305"/>
      <c r="L34" s="305"/>
      <c r="M34" s="305"/>
      <c r="N34" s="305"/>
      <c r="O34" s="306"/>
    </row>
    <row r="35" spans="1:24" ht="14.1" customHeight="1" x14ac:dyDescent="0.25">
      <c r="A35" s="304"/>
      <c r="B35" s="305"/>
      <c r="C35" s="305"/>
      <c r="D35" s="305"/>
      <c r="E35" s="305"/>
      <c r="F35" s="305"/>
      <c r="G35" s="305"/>
      <c r="H35" s="305"/>
      <c r="I35" s="305"/>
      <c r="J35" s="305"/>
      <c r="K35" s="305"/>
      <c r="L35" s="305"/>
      <c r="M35" s="305"/>
      <c r="N35" s="305"/>
      <c r="O35" s="306"/>
    </row>
    <row r="36" spans="1:24" ht="14.1" customHeight="1" x14ac:dyDescent="0.25">
      <c r="A36" s="304"/>
      <c r="B36" s="305"/>
      <c r="C36" s="305"/>
      <c r="D36" s="305"/>
      <c r="E36" s="305"/>
      <c r="F36" s="305"/>
      <c r="G36" s="305"/>
      <c r="H36" s="305"/>
      <c r="I36" s="305"/>
      <c r="J36" s="305"/>
      <c r="K36" s="305"/>
      <c r="L36" s="305"/>
      <c r="M36" s="305"/>
      <c r="N36" s="305"/>
      <c r="O36" s="306"/>
    </row>
    <row r="37" spans="1:24" ht="14.1" customHeight="1" x14ac:dyDescent="0.25">
      <c r="A37" s="304"/>
      <c r="B37" s="305"/>
      <c r="C37" s="305"/>
      <c r="D37" s="305"/>
      <c r="E37" s="305"/>
      <c r="F37" s="305"/>
      <c r="G37" s="305"/>
      <c r="H37" s="305"/>
      <c r="I37" s="305"/>
      <c r="J37" s="305"/>
      <c r="K37" s="305"/>
      <c r="L37" s="305"/>
      <c r="M37" s="305"/>
      <c r="N37" s="305"/>
      <c r="O37" s="306"/>
    </row>
    <row r="38" spans="1:24" ht="14.1" customHeight="1" x14ac:dyDescent="0.25">
      <c r="A38" s="304"/>
      <c r="B38" s="305"/>
      <c r="C38" s="305"/>
      <c r="D38" s="305"/>
      <c r="E38" s="305"/>
      <c r="F38" s="305"/>
      <c r="G38" s="305"/>
      <c r="H38" s="305"/>
      <c r="I38" s="305"/>
      <c r="J38" s="305"/>
      <c r="K38" s="305"/>
      <c r="L38" s="305"/>
      <c r="M38" s="305"/>
      <c r="N38" s="305"/>
      <c r="O38" s="306"/>
    </row>
    <row r="39" spans="1:24" ht="14.1" customHeight="1" x14ac:dyDescent="0.25">
      <c r="A39" s="304"/>
      <c r="B39" s="305"/>
      <c r="C39" s="305"/>
      <c r="D39" s="305"/>
      <c r="E39" s="305"/>
      <c r="F39" s="305"/>
      <c r="G39" s="305"/>
      <c r="H39" s="305"/>
      <c r="I39" s="305"/>
      <c r="J39" s="305"/>
      <c r="K39" s="305"/>
      <c r="L39" s="305"/>
      <c r="M39" s="305"/>
      <c r="N39" s="305"/>
      <c r="O39" s="306"/>
    </row>
    <row r="40" spans="1:24" ht="14.1" customHeight="1" x14ac:dyDescent="0.25">
      <c r="A40" s="304"/>
      <c r="B40" s="305"/>
      <c r="C40" s="305"/>
      <c r="D40" s="305"/>
      <c r="E40" s="305"/>
      <c r="F40" s="305"/>
      <c r="G40" s="305"/>
      <c r="H40" s="305"/>
      <c r="I40" s="305"/>
      <c r="J40" s="305"/>
      <c r="K40" s="305"/>
      <c r="L40" s="305"/>
      <c r="M40" s="305"/>
      <c r="N40" s="305"/>
      <c r="O40" s="306"/>
    </row>
    <row r="41" spans="1:24" ht="14.1" customHeight="1" x14ac:dyDescent="0.25">
      <c r="A41" s="304"/>
      <c r="B41" s="305"/>
      <c r="C41" s="305"/>
      <c r="D41" s="305"/>
      <c r="E41" s="305"/>
      <c r="F41" s="305"/>
      <c r="G41" s="305"/>
      <c r="H41" s="305"/>
      <c r="I41" s="305"/>
      <c r="J41" s="305"/>
      <c r="K41" s="305"/>
      <c r="L41" s="305"/>
      <c r="M41" s="305"/>
      <c r="N41" s="305"/>
      <c r="O41" s="306"/>
    </row>
    <row r="42" spans="1:24" ht="14.1" customHeight="1" x14ac:dyDescent="0.25">
      <c r="A42" s="304"/>
      <c r="B42" s="305"/>
      <c r="C42" s="305"/>
      <c r="D42" s="305"/>
      <c r="E42" s="305"/>
      <c r="F42" s="305"/>
      <c r="G42" s="305"/>
      <c r="H42" s="305"/>
      <c r="I42" s="305"/>
      <c r="J42" s="305"/>
      <c r="K42" s="305"/>
      <c r="L42" s="305"/>
      <c r="M42" s="305"/>
      <c r="N42" s="305"/>
      <c r="O42" s="306"/>
    </row>
    <row r="43" spans="1:24" ht="14.1" customHeight="1" x14ac:dyDescent="0.25">
      <c r="A43" s="307"/>
      <c r="B43" s="308"/>
      <c r="C43" s="308"/>
      <c r="D43" s="308"/>
      <c r="E43" s="308"/>
      <c r="F43" s="308"/>
      <c r="G43" s="308"/>
      <c r="H43" s="308"/>
      <c r="I43" s="308"/>
      <c r="J43" s="308"/>
      <c r="K43" s="308"/>
      <c r="L43" s="308"/>
      <c r="M43" s="308"/>
      <c r="N43" s="308"/>
      <c r="O43" s="309"/>
    </row>
    <row r="44" spans="1:24" s="135" customFormat="1" ht="14.1" customHeight="1" x14ac:dyDescent="0.25">
      <c r="A44" s="205"/>
      <c r="B44" s="205"/>
      <c r="C44" s="205"/>
      <c r="D44" s="205"/>
      <c r="E44" s="205"/>
      <c r="F44" s="149"/>
      <c r="G44" s="300"/>
      <c r="H44" s="300"/>
      <c r="I44" s="300"/>
      <c r="J44" s="300"/>
      <c r="K44" s="120"/>
      <c r="L44" s="134"/>
      <c r="M44" s="134"/>
      <c r="N44" s="295"/>
      <c r="O44" s="295"/>
      <c r="P44" s="134"/>
      <c r="Q44" s="134"/>
      <c r="R44" s="134"/>
      <c r="S44" s="134"/>
      <c r="T44" s="134"/>
      <c r="U44" s="134"/>
      <c r="V44" s="134"/>
      <c r="W44" s="134"/>
      <c r="X44" s="134"/>
    </row>
    <row r="45" spans="1:24" ht="14.4" x14ac:dyDescent="0.3">
      <c r="A45" s="73"/>
    </row>
    <row r="50" spans="1:24" s="135" customFormat="1" x14ac:dyDescent="0.25">
      <c r="A50" s="296"/>
      <c r="B50" s="296"/>
      <c r="C50" s="296"/>
      <c r="D50" s="296"/>
      <c r="E50" s="296"/>
      <c r="F50" s="296"/>
      <c r="G50" s="133"/>
      <c r="H50" s="133"/>
      <c r="I50" s="120"/>
      <c r="J50" s="120"/>
      <c r="K50" s="120"/>
      <c r="L50" s="134"/>
      <c r="M50" s="134"/>
      <c r="N50" s="295"/>
      <c r="O50" s="295"/>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32" activePane="bottomLeft" state="frozen"/>
      <selection activeCell="B1" sqref="B1"/>
      <selection pane="bottomLeft" activeCell="M12" sqref="M12"/>
    </sheetView>
  </sheetViews>
  <sheetFormatPr defaultRowHeight="13.2" x14ac:dyDescent="0.25"/>
  <cols>
    <col min="1" max="1" width="3.5546875" style="39" customWidth="1"/>
    <col min="2" max="4" width="9.109375" style="39"/>
    <col min="5" max="6" width="6.5546875" style="39" customWidth="1"/>
    <col min="7" max="14" width="5.5546875" style="39" customWidth="1"/>
    <col min="15" max="15" width="6.5546875" style="39" customWidth="1"/>
    <col min="16" max="37" width="8.88671875" style="39"/>
  </cols>
  <sheetData>
    <row r="1" spans="1:37" ht="15.75" customHeight="1" x14ac:dyDescent="0.3">
      <c r="A1" s="351" t="s">
        <v>843</v>
      </c>
      <c r="B1" s="352"/>
      <c r="C1" s="352"/>
      <c r="D1" s="352"/>
      <c r="E1" s="352"/>
      <c r="F1" s="352"/>
      <c r="G1" s="352"/>
      <c r="H1" s="352"/>
      <c r="I1" s="352"/>
      <c r="J1" s="352"/>
      <c r="K1" s="349" t="str">
        <f>'CONTACT INFORMATION'!$A$24</f>
        <v>Santa Barbara</v>
      </c>
      <c r="L1" s="349"/>
      <c r="M1" s="349"/>
      <c r="N1" s="349"/>
      <c r="O1" s="350"/>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6" t="s">
        <v>845</v>
      </c>
      <c r="B3" s="347"/>
      <c r="C3" s="347"/>
      <c r="D3" s="347"/>
      <c r="E3" s="347"/>
      <c r="F3" s="347"/>
      <c r="G3" s="347"/>
      <c r="H3" s="347"/>
      <c r="I3" s="347"/>
      <c r="J3" s="347"/>
      <c r="K3" s="347"/>
      <c r="L3" s="347"/>
      <c r="M3" s="347"/>
      <c r="N3" s="347"/>
      <c r="O3" s="348"/>
    </row>
    <row r="4" spans="1:37" s="42" customFormat="1" ht="44.25" customHeight="1" x14ac:dyDescent="0.25">
      <c r="A4" s="343" t="s">
        <v>919</v>
      </c>
      <c r="B4" s="344"/>
      <c r="C4" s="344"/>
      <c r="D4" s="344"/>
      <c r="E4" s="344"/>
      <c r="F4" s="344"/>
      <c r="G4" s="344"/>
      <c r="H4" s="344"/>
      <c r="I4" s="344"/>
      <c r="J4" s="344"/>
      <c r="K4" s="344"/>
      <c r="L4" s="344"/>
      <c r="M4" s="344"/>
      <c r="N4" s="344"/>
      <c r="O4" s="345"/>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3" t="s">
        <v>824</v>
      </c>
      <c r="D6" s="353"/>
      <c r="E6" s="353"/>
      <c r="F6" s="353"/>
      <c r="G6" s="353"/>
      <c r="H6" s="353"/>
      <c r="I6" s="353"/>
      <c r="J6" s="353"/>
      <c r="K6" s="353"/>
      <c r="L6" s="353"/>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4" t="s">
        <v>887</v>
      </c>
      <c r="E7" s="365"/>
      <c r="F7" s="365"/>
      <c r="G7" s="365"/>
      <c r="H7" s="365"/>
      <c r="I7" s="366"/>
      <c r="J7" s="360">
        <v>253</v>
      </c>
      <c r="K7" s="361"/>
      <c r="L7" s="45"/>
      <c r="M7" s="45"/>
      <c r="N7" s="45"/>
      <c r="O7" s="92"/>
    </row>
    <row r="8" spans="1:37" ht="14.1" customHeight="1" x14ac:dyDescent="0.25">
      <c r="A8" s="91"/>
      <c r="B8" s="128"/>
      <c r="C8" s="128"/>
      <c r="D8" s="354" t="s">
        <v>888</v>
      </c>
      <c r="E8" s="355"/>
      <c r="F8" s="355"/>
      <c r="G8" s="355"/>
      <c r="H8" s="355"/>
      <c r="I8" s="356"/>
      <c r="J8" s="362">
        <v>401</v>
      </c>
      <c r="K8" s="363"/>
      <c r="L8" s="125"/>
      <c r="M8" s="125"/>
      <c r="N8" s="125"/>
      <c r="O8" s="126"/>
      <c r="P8" s="214"/>
    </row>
    <row r="9" spans="1:37" ht="14.1" customHeight="1" x14ac:dyDescent="0.25">
      <c r="A9" s="91"/>
      <c r="B9" s="128"/>
      <c r="C9" s="128"/>
      <c r="D9" s="357" t="s">
        <v>827</v>
      </c>
      <c r="E9" s="358"/>
      <c r="F9" s="358"/>
      <c r="G9" s="358"/>
      <c r="H9" s="358"/>
      <c r="I9" s="359"/>
      <c r="J9" s="338">
        <f>SUM(I7:J8)</f>
        <v>654</v>
      </c>
      <c r="K9" s="339"/>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2" t="s">
        <v>825</v>
      </c>
      <c r="D11" s="372"/>
      <c r="E11" s="372"/>
      <c r="F11" s="372"/>
      <c r="G11" s="372"/>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3" t="s">
        <v>883</v>
      </c>
      <c r="E12" s="374"/>
      <c r="F12" s="374"/>
      <c r="G12" s="374"/>
      <c r="H12" s="374"/>
      <c r="I12" s="374"/>
      <c r="J12" s="291">
        <v>30</v>
      </c>
      <c r="K12" s="29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75" t="s">
        <v>889</v>
      </c>
      <c r="E13" s="376"/>
      <c r="F13" s="376"/>
      <c r="G13" s="376"/>
      <c r="H13" s="376"/>
      <c r="I13" s="376"/>
      <c r="J13" s="289">
        <v>23</v>
      </c>
      <c r="K13" s="290"/>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3" t="s">
        <v>890</v>
      </c>
      <c r="E14" s="374"/>
      <c r="F14" s="374"/>
      <c r="G14" s="374"/>
      <c r="H14" s="374"/>
      <c r="I14" s="374"/>
      <c r="J14" s="291">
        <v>412</v>
      </c>
      <c r="K14" s="29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75" t="s">
        <v>891</v>
      </c>
      <c r="E15" s="376"/>
      <c r="F15" s="376"/>
      <c r="G15" s="376"/>
      <c r="H15" s="376"/>
      <c r="I15" s="376"/>
      <c r="J15" s="289">
        <v>0</v>
      </c>
      <c r="K15" s="290"/>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3" t="s">
        <v>892</v>
      </c>
      <c r="E16" s="374"/>
      <c r="F16" s="374"/>
      <c r="G16" s="374"/>
      <c r="H16" s="374"/>
      <c r="I16" s="374"/>
      <c r="J16" s="291">
        <v>7</v>
      </c>
      <c r="K16" s="29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2" t="s">
        <v>826</v>
      </c>
      <c r="D18" s="372"/>
      <c r="E18" s="372"/>
      <c r="F18" s="372"/>
      <c r="G18" s="372"/>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77" t="s">
        <v>893</v>
      </c>
      <c r="E19" s="378"/>
      <c r="F19" s="378"/>
      <c r="G19" s="378"/>
      <c r="H19" s="378"/>
      <c r="I19" s="378"/>
      <c r="J19" s="379">
        <v>227</v>
      </c>
      <c r="K19" s="380"/>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1" t="s">
        <v>894</v>
      </c>
      <c r="E20" s="382"/>
      <c r="F20" s="382"/>
      <c r="G20" s="382"/>
      <c r="H20" s="382"/>
      <c r="I20" s="382"/>
      <c r="J20" s="383">
        <v>16</v>
      </c>
      <c r="K20" s="384"/>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77" t="s">
        <v>895</v>
      </c>
      <c r="E21" s="378"/>
      <c r="F21" s="378"/>
      <c r="G21" s="378"/>
      <c r="H21" s="378"/>
      <c r="I21" s="378"/>
      <c r="J21" s="379">
        <v>155</v>
      </c>
      <c r="K21" s="380"/>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1" t="s">
        <v>896</v>
      </c>
      <c r="E22" s="382"/>
      <c r="F22" s="382"/>
      <c r="G22" s="382"/>
      <c r="H22" s="382"/>
      <c r="I22" s="382"/>
      <c r="J22" s="383">
        <v>2</v>
      </c>
      <c r="K22" s="384"/>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77" t="s">
        <v>915</v>
      </c>
      <c r="E23" s="378"/>
      <c r="F23" s="378"/>
      <c r="G23" s="378"/>
      <c r="H23" s="378"/>
      <c r="I23" s="378"/>
      <c r="J23" s="379">
        <v>5</v>
      </c>
      <c r="K23" s="380"/>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1" t="s">
        <v>512</v>
      </c>
      <c r="E24" s="382"/>
      <c r="F24" s="382"/>
      <c r="G24" s="382"/>
      <c r="H24" s="382"/>
      <c r="I24" s="382"/>
      <c r="J24" s="383">
        <v>4</v>
      </c>
      <c r="K24" s="384"/>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77" t="s">
        <v>898</v>
      </c>
      <c r="E25" s="378"/>
      <c r="F25" s="378"/>
      <c r="G25" s="378"/>
      <c r="H25" s="378"/>
      <c r="I25" s="378"/>
      <c r="J25" s="379">
        <v>3</v>
      </c>
      <c r="K25" s="380"/>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88" t="s">
        <v>827</v>
      </c>
      <c r="E26" s="389"/>
      <c r="F26" s="389"/>
      <c r="G26" s="389"/>
      <c r="H26" s="389"/>
      <c r="I26" s="390"/>
      <c r="J26" s="293">
        <f>SUM(J19:K25)</f>
        <v>412</v>
      </c>
      <c r="K26" s="294"/>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5" t="s">
        <v>828</v>
      </c>
      <c r="D28" s="385"/>
      <c r="E28" s="385"/>
      <c r="F28" s="385"/>
      <c r="G28" s="385"/>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86" t="s">
        <v>897</v>
      </c>
      <c r="E29" s="386"/>
      <c r="F29" s="386"/>
      <c r="G29" s="386"/>
      <c r="H29" s="386"/>
      <c r="I29" s="386"/>
      <c r="J29" s="387">
        <v>26</v>
      </c>
      <c r="K29" s="387"/>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7" t="s">
        <v>852</v>
      </c>
      <c r="D31" s="368"/>
      <c r="E31" s="368"/>
      <c r="F31" s="368"/>
      <c r="G31" s="125"/>
      <c r="H31" s="125"/>
      <c r="I31" s="125"/>
      <c r="J31" s="125"/>
      <c r="K31" s="125"/>
      <c r="L31" s="125"/>
      <c r="M31" s="125"/>
      <c r="N31" s="125"/>
      <c r="O31" s="126"/>
      <c r="P31" s="214"/>
    </row>
    <row r="32" spans="1:37" ht="13.5" customHeight="1" x14ac:dyDescent="0.25">
      <c r="A32" s="91"/>
      <c r="B32" s="45"/>
      <c r="C32" s="45"/>
      <c r="D32" s="340" t="s">
        <v>814</v>
      </c>
      <c r="E32" s="340"/>
      <c r="F32" s="340"/>
      <c r="G32" s="340"/>
      <c r="H32" s="340"/>
      <c r="I32" s="340"/>
      <c r="J32" s="370">
        <v>494</v>
      </c>
      <c r="K32" s="371"/>
      <c r="L32" s="125"/>
      <c r="M32" s="125"/>
      <c r="N32" s="125"/>
      <c r="O32" s="126"/>
      <c r="P32" s="214"/>
    </row>
    <row r="33" spans="1:37" ht="14.1" customHeight="1" x14ac:dyDescent="0.25">
      <c r="A33" s="91"/>
      <c r="B33" s="45"/>
      <c r="C33" s="45"/>
      <c r="D33" s="330" t="s">
        <v>815</v>
      </c>
      <c r="E33" s="331"/>
      <c r="F33" s="331"/>
      <c r="G33" s="331"/>
      <c r="H33" s="331"/>
      <c r="I33" s="369"/>
      <c r="J33" s="336">
        <v>160</v>
      </c>
      <c r="K33" s="337"/>
      <c r="L33" s="125"/>
      <c r="M33" s="125"/>
      <c r="N33" s="125"/>
      <c r="O33" s="126"/>
      <c r="P33" s="214"/>
    </row>
    <row r="34" spans="1:37" ht="14.1" customHeight="1" x14ac:dyDescent="0.25">
      <c r="A34" s="91"/>
      <c r="B34" s="45"/>
      <c r="C34" s="45"/>
      <c r="D34" s="341" t="s">
        <v>827</v>
      </c>
      <c r="E34" s="341"/>
      <c r="F34" s="341"/>
      <c r="G34" s="341"/>
      <c r="H34" s="341"/>
      <c r="I34" s="341"/>
      <c r="J34" s="338">
        <f>SUM(J32:K33)</f>
        <v>654</v>
      </c>
      <c r="K34" s="339"/>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2" t="s">
        <v>851</v>
      </c>
      <c r="D36" s="342"/>
      <c r="E36" s="342"/>
      <c r="F36" s="342"/>
      <c r="G36" s="342"/>
      <c r="H36" s="125"/>
      <c r="I36" s="125"/>
      <c r="J36" s="125"/>
      <c r="K36" s="125"/>
      <c r="L36" s="125"/>
      <c r="M36" s="125"/>
      <c r="N36" s="125"/>
      <c r="O36" s="126"/>
      <c r="P36" s="214"/>
    </row>
    <row r="37" spans="1:37" ht="14.1" customHeight="1" x14ac:dyDescent="0.25">
      <c r="A37" s="91"/>
      <c r="B37" s="45"/>
      <c r="C37" s="45"/>
      <c r="D37" s="332" t="s">
        <v>817</v>
      </c>
      <c r="E37" s="333"/>
      <c r="F37" s="333"/>
      <c r="G37" s="333"/>
      <c r="H37" s="333"/>
      <c r="I37" s="333"/>
      <c r="J37" s="291">
        <v>554</v>
      </c>
      <c r="K37" s="292"/>
      <c r="L37" s="125"/>
      <c r="M37" s="125"/>
      <c r="N37" s="125"/>
      <c r="O37" s="126"/>
      <c r="P37" s="214"/>
    </row>
    <row r="38" spans="1:37" s="1" customFormat="1" ht="14.1" customHeight="1" x14ac:dyDescent="0.3">
      <c r="A38" s="127"/>
      <c r="B38" s="128"/>
      <c r="C38" s="128"/>
      <c r="D38" s="330" t="s">
        <v>818</v>
      </c>
      <c r="E38" s="331"/>
      <c r="F38" s="331"/>
      <c r="G38" s="331"/>
      <c r="H38" s="331"/>
      <c r="I38" s="331"/>
      <c r="J38" s="289">
        <v>59</v>
      </c>
      <c r="K38" s="290"/>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2" t="s">
        <v>819</v>
      </c>
      <c r="E39" s="333"/>
      <c r="F39" s="333"/>
      <c r="G39" s="333"/>
      <c r="H39" s="333"/>
      <c r="I39" s="333"/>
      <c r="J39" s="291">
        <v>29</v>
      </c>
      <c r="K39" s="292"/>
      <c r="L39" s="125"/>
      <c r="M39" s="125"/>
      <c r="N39" s="125"/>
      <c r="O39" s="126"/>
      <c r="P39" s="214"/>
    </row>
    <row r="40" spans="1:37" ht="14.1" customHeight="1" x14ac:dyDescent="0.25">
      <c r="A40" s="91"/>
      <c r="B40" s="136"/>
      <c r="C40" s="128"/>
      <c r="D40" s="334" t="s">
        <v>820</v>
      </c>
      <c r="E40" s="335"/>
      <c r="F40" s="335"/>
      <c r="G40" s="335"/>
      <c r="H40" s="335"/>
      <c r="I40" s="335"/>
      <c r="J40" s="289">
        <v>2</v>
      </c>
      <c r="K40" s="290"/>
      <c r="L40" s="125"/>
      <c r="M40" s="125"/>
      <c r="N40" s="125"/>
      <c r="O40" s="126"/>
      <c r="P40" s="214"/>
    </row>
    <row r="41" spans="1:37" ht="14.1" customHeight="1" x14ac:dyDescent="0.25">
      <c r="A41" s="91"/>
      <c r="B41" s="136"/>
      <c r="C41" s="128"/>
      <c r="D41" s="332" t="s">
        <v>821</v>
      </c>
      <c r="E41" s="333"/>
      <c r="F41" s="333"/>
      <c r="G41" s="333"/>
      <c r="H41" s="333"/>
      <c r="I41" s="333"/>
      <c r="J41" s="291">
        <v>1</v>
      </c>
      <c r="K41" s="292"/>
      <c r="L41" s="125"/>
      <c r="M41" s="125"/>
      <c r="N41" s="125"/>
      <c r="O41" s="126"/>
      <c r="P41" s="214"/>
    </row>
    <row r="42" spans="1:37" s="1" customFormat="1" ht="14.1" customHeight="1" x14ac:dyDescent="0.25">
      <c r="A42" s="102"/>
      <c r="B42" s="136"/>
      <c r="C42" s="128"/>
      <c r="D42" s="330" t="s">
        <v>822</v>
      </c>
      <c r="E42" s="331"/>
      <c r="F42" s="331"/>
      <c r="G42" s="331"/>
      <c r="H42" s="331"/>
      <c r="I42" s="331"/>
      <c r="J42" s="289">
        <v>5</v>
      </c>
      <c r="K42" s="290"/>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2" t="s">
        <v>823</v>
      </c>
      <c r="E43" s="333"/>
      <c r="F43" s="333"/>
      <c r="G43" s="333"/>
      <c r="H43" s="333"/>
      <c r="I43" s="333"/>
      <c r="J43" s="291">
        <v>4</v>
      </c>
      <c r="K43" s="292"/>
      <c r="L43" s="125"/>
      <c r="M43" s="125"/>
      <c r="N43" s="125"/>
      <c r="O43" s="126"/>
      <c r="P43" s="214"/>
    </row>
    <row r="44" spans="1:37" ht="14.1" customHeight="1" x14ac:dyDescent="0.25">
      <c r="A44" s="91"/>
      <c r="B44" s="128"/>
      <c r="C44" s="128"/>
      <c r="D44" s="328" t="s">
        <v>827</v>
      </c>
      <c r="E44" s="329"/>
      <c r="F44" s="329"/>
      <c r="G44" s="329"/>
      <c r="H44" s="329"/>
      <c r="I44" s="329"/>
      <c r="J44" s="293">
        <f>SUM(J37:K43)</f>
        <v>654</v>
      </c>
      <c r="K44" s="294"/>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886</v>
      </c>
    </row>
    <row r="48" spans="1:37" ht="14.1" customHeight="1" x14ac:dyDescent="0.25">
      <c r="A48" s="301"/>
      <c r="B48" s="302"/>
      <c r="C48" s="302"/>
      <c r="D48" s="302"/>
      <c r="E48" s="302"/>
      <c r="F48" s="302"/>
      <c r="G48" s="302"/>
      <c r="H48" s="302"/>
      <c r="I48" s="302"/>
      <c r="J48" s="302"/>
      <c r="K48" s="302"/>
      <c r="L48" s="302"/>
      <c r="M48" s="302"/>
      <c r="N48" s="302"/>
      <c r="O48" s="303"/>
    </row>
    <row r="49" spans="1:37" ht="14.1" customHeight="1" x14ac:dyDescent="0.25">
      <c r="A49" s="304"/>
      <c r="B49" s="305"/>
      <c r="C49" s="305"/>
      <c r="D49" s="305"/>
      <c r="E49" s="305"/>
      <c r="F49" s="305"/>
      <c r="G49" s="305"/>
      <c r="H49" s="305"/>
      <c r="I49" s="305"/>
      <c r="J49" s="305"/>
      <c r="K49" s="305"/>
      <c r="L49" s="305"/>
      <c r="M49" s="305"/>
      <c r="N49" s="305"/>
      <c r="O49" s="306"/>
    </row>
    <row r="50" spans="1:37" ht="14.1" customHeight="1" x14ac:dyDescent="0.25">
      <c r="A50" s="304"/>
      <c r="B50" s="305"/>
      <c r="C50" s="305"/>
      <c r="D50" s="305"/>
      <c r="E50" s="305"/>
      <c r="F50" s="305"/>
      <c r="G50" s="305"/>
      <c r="H50" s="305"/>
      <c r="I50" s="305"/>
      <c r="J50" s="305"/>
      <c r="K50" s="305"/>
      <c r="L50" s="305"/>
      <c r="M50" s="305"/>
      <c r="N50" s="305"/>
      <c r="O50" s="306"/>
    </row>
    <row r="51" spans="1:37" ht="14.1" customHeight="1" x14ac:dyDescent="0.25">
      <c r="A51" s="304"/>
      <c r="B51" s="305"/>
      <c r="C51" s="305"/>
      <c r="D51" s="305"/>
      <c r="E51" s="305"/>
      <c r="F51" s="305"/>
      <c r="G51" s="305"/>
      <c r="H51" s="305"/>
      <c r="I51" s="305"/>
      <c r="J51" s="305"/>
      <c r="K51" s="305"/>
      <c r="L51" s="305"/>
      <c r="M51" s="305"/>
      <c r="N51" s="305"/>
      <c r="O51" s="306"/>
    </row>
    <row r="52" spans="1:37" ht="7.5" customHeight="1" x14ac:dyDescent="0.25">
      <c r="A52" s="304"/>
      <c r="B52" s="305"/>
      <c r="C52" s="305"/>
      <c r="D52" s="305"/>
      <c r="E52" s="305"/>
      <c r="F52" s="305"/>
      <c r="G52" s="305"/>
      <c r="H52" s="305"/>
      <c r="I52" s="305"/>
      <c r="J52" s="305"/>
      <c r="K52" s="305"/>
      <c r="L52" s="305"/>
      <c r="M52" s="305"/>
      <c r="N52" s="305"/>
      <c r="O52" s="306"/>
    </row>
    <row r="53" spans="1:37" ht="7.5" customHeight="1" x14ac:dyDescent="0.25">
      <c r="A53" s="304"/>
      <c r="B53" s="305"/>
      <c r="C53" s="305"/>
      <c r="D53" s="305"/>
      <c r="E53" s="305"/>
      <c r="F53" s="305"/>
      <c r="G53" s="305"/>
      <c r="H53" s="305"/>
      <c r="I53" s="305"/>
      <c r="J53" s="305"/>
      <c r="K53" s="305"/>
      <c r="L53" s="305"/>
      <c r="M53" s="305"/>
      <c r="N53" s="305"/>
      <c r="O53" s="306"/>
    </row>
    <row r="54" spans="1:37" ht="7.5" customHeight="1" x14ac:dyDescent="0.25">
      <c r="A54" s="307"/>
      <c r="B54" s="308"/>
      <c r="C54" s="308"/>
      <c r="D54" s="308"/>
      <c r="E54" s="308"/>
      <c r="F54" s="308"/>
      <c r="G54" s="308"/>
      <c r="H54" s="308"/>
      <c r="I54" s="308"/>
      <c r="J54" s="308"/>
      <c r="K54" s="308"/>
      <c r="L54" s="308"/>
      <c r="M54" s="308"/>
      <c r="N54" s="308"/>
      <c r="O54" s="309"/>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899</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G17" sqref="G17:H17"/>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1" t="s">
        <v>843</v>
      </c>
      <c r="B1" s="392"/>
      <c r="C1" s="392"/>
      <c r="D1" s="392"/>
      <c r="E1" s="392"/>
      <c r="F1" s="392"/>
      <c r="G1" s="316" t="str">
        <f>'CONTACT INFORMATION'!$A$24</f>
        <v>Santa Barbara</v>
      </c>
      <c r="H1" s="316"/>
      <c r="I1" s="317"/>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46" t="s">
        <v>923</v>
      </c>
      <c r="B3" s="347"/>
      <c r="C3" s="347"/>
      <c r="D3" s="347"/>
      <c r="E3" s="347"/>
      <c r="F3" s="347"/>
      <c r="G3" s="347"/>
      <c r="H3" s="347"/>
      <c r="I3" s="348"/>
      <c r="J3" s="219"/>
      <c r="K3" s="219"/>
      <c r="L3" s="219"/>
      <c r="M3" s="219"/>
      <c r="N3" s="219"/>
      <c r="O3" s="219"/>
      <c r="P3" s="219"/>
      <c r="Q3" s="219"/>
      <c r="R3" s="219"/>
      <c r="S3" s="219"/>
      <c r="T3" s="219"/>
      <c r="U3" s="219"/>
    </row>
    <row r="4" spans="1:21" s="170" customFormat="1" ht="13.8" x14ac:dyDescent="0.25">
      <c r="A4" s="399" t="s">
        <v>881</v>
      </c>
      <c r="B4" s="400"/>
      <c r="C4" s="400"/>
      <c r="D4" s="400"/>
      <c r="E4" s="400"/>
      <c r="F4" s="400"/>
      <c r="G4" s="400"/>
      <c r="H4" s="400"/>
      <c r="I4" s="401"/>
      <c r="J4" s="219"/>
      <c r="K4" s="219"/>
      <c r="L4" s="219"/>
      <c r="M4" s="219"/>
      <c r="N4" s="219"/>
      <c r="O4" s="219"/>
      <c r="P4" s="219"/>
      <c r="Q4" s="219"/>
      <c r="R4" s="219"/>
      <c r="S4" s="219"/>
      <c r="T4" s="219"/>
      <c r="U4" s="219"/>
    </row>
    <row r="5" spans="1:21" s="199" customFormat="1" ht="21" customHeight="1" x14ac:dyDescent="0.25">
      <c r="A5" s="646" t="s">
        <v>948</v>
      </c>
      <c r="B5" s="402"/>
      <c r="C5" s="402"/>
      <c r="D5" s="402"/>
      <c r="E5" s="402"/>
      <c r="F5" s="402"/>
      <c r="G5" s="402"/>
      <c r="H5" s="402"/>
      <c r="I5" s="403"/>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4" t="s">
        <v>868</v>
      </c>
      <c r="C8" s="404"/>
      <c r="D8" s="184"/>
      <c r="E8" s="405"/>
      <c r="F8" s="405"/>
      <c r="G8" s="405"/>
      <c r="H8" s="180"/>
      <c r="I8" s="183"/>
    </row>
    <row r="9" spans="1:21" ht="13.8" x14ac:dyDescent="0.25">
      <c r="A9" s="165"/>
      <c r="B9" s="206"/>
      <c r="C9" s="397" t="s">
        <v>869</v>
      </c>
      <c r="D9" s="397"/>
      <c r="E9" s="397"/>
      <c r="F9" s="397"/>
      <c r="G9" s="387">
        <v>298</v>
      </c>
      <c r="H9" s="387"/>
      <c r="I9" s="183"/>
    </row>
    <row r="10" spans="1:21" ht="13.8" x14ac:dyDescent="0.25">
      <c r="A10" s="165"/>
      <c r="B10" s="206"/>
      <c r="C10" s="398" t="s">
        <v>870</v>
      </c>
      <c r="D10" s="398"/>
      <c r="E10" s="398"/>
      <c r="F10" s="398"/>
      <c r="G10" s="396">
        <v>826</v>
      </c>
      <c r="H10" s="396"/>
      <c r="I10" s="183"/>
    </row>
    <row r="11" spans="1:21" ht="13.8" x14ac:dyDescent="0.25">
      <c r="A11" s="165"/>
      <c r="B11" s="206"/>
      <c r="C11" s="397" t="s">
        <v>871</v>
      </c>
      <c r="D11" s="397"/>
      <c r="E11" s="397"/>
      <c r="F11" s="397"/>
      <c r="G11" s="387">
        <v>29</v>
      </c>
      <c r="H11" s="387"/>
      <c r="I11" s="183"/>
    </row>
    <row r="12" spans="1:21" ht="14.4" x14ac:dyDescent="0.3">
      <c r="A12" s="165"/>
      <c r="B12" s="177"/>
      <c r="C12" s="299" t="s">
        <v>827</v>
      </c>
      <c r="D12" s="299"/>
      <c r="E12" s="299"/>
      <c r="F12" s="299"/>
      <c r="G12" s="393">
        <f>SUM(G9:H11)</f>
        <v>1153</v>
      </c>
      <c r="H12" s="393"/>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4" t="s">
        <v>872</v>
      </c>
      <c r="C15" s="394"/>
      <c r="D15" s="394"/>
      <c r="E15" s="394"/>
      <c r="F15" s="394"/>
      <c r="G15" s="394"/>
      <c r="H15" s="394"/>
      <c r="I15" s="395"/>
    </row>
    <row r="16" spans="1:21" ht="13.8" x14ac:dyDescent="0.25">
      <c r="A16" s="102"/>
      <c r="B16" s="128"/>
      <c r="C16" s="298" t="s">
        <v>814</v>
      </c>
      <c r="D16" s="298"/>
      <c r="E16" s="298"/>
      <c r="F16" s="298"/>
      <c r="G16" s="387">
        <v>861</v>
      </c>
      <c r="H16" s="387"/>
      <c r="I16" s="98"/>
    </row>
    <row r="17" spans="1:9" ht="13.8" x14ac:dyDescent="0.25">
      <c r="A17" s="102"/>
      <c r="B17" s="128"/>
      <c r="C17" s="297" t="s">
        <v>815</v>
      </c>
      <c r="D17" s="297"/>
      <c r="E17" s="297"/>
      <c r="F17" s="297"/>
      <c r="G17" s="396">
        <v>292</v>
      </c>
      <c r="H17" s="396"/>
      <c r="I17" s="98"/>
    </row>
    <row r="18" spans="1:9" ht="14.4" x14ac:dyDescent="0.3">
      <c r="A18" s="102"/>
      <c r="B18" s="128"/>
      <c r="C18" s="299" t="s">
        <v>827</v>
      </c>
      <c r="D18" s="299"/>
      <c r="E18" s="299"/>
      <c r="F18" s="299"/>
      <c r="G18" s="406">
        <f>SUM(G16:H17)</f>
        <v>1153</v>
      </c>
      <c r="H18" s="406"/>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28"/>
      <c r="H21" s="228"/>
      <c r="I21" s="167"/>
    </row>
    <row r="22" spans="1:9" ht="13.8" x14ac:dyDescent="0.25">
      <c r="A22" s="102"/>
      <c r="B22" s="128"/>
      <c r="C22" s="298" t="s">
        <v>819</v>
      </c>
      <c r="D22" s="298"/>
      <c r="E22" s="298"/>
      <c r="F22" s="298"/>
      <c r="G22" s="387">
        <v>44</v>
      </c>
      <c r="H22" s="387"/>
      <c r="I22" s="98"/>
    </row>
    <row r="23" spans="1:9" ht="13.8" x14ac:dyDescent="0.25">
      <c r="A23" s="102"/>
      <c r="B23" s="128"/>
      <c r="C23" s="297" t="s">
        <v>818</v>
      </c>
      <c r="D23" s="297"/>
      <c r="E23" s="297"/>
      <c r="F23" s="297"/>
      <c r="G23" s="407">
        <v>204</v>
      </c>
      <c r="H23" s="407"/>
      <c r="I23" s="98"/>
    </row>
    <row r="24" spans="1:9" ht="13.8" x14ac:dyDescent="0.25">
      <c r="A24" s="102"/>
      <c r="B24" s="128"/>
      <c r="C24" s="298" t="s">
        <v>817</v>
      </c>
      <c r="D24" s="298"/>
      <c r="E24" s="298"/>
      <c r="F24" s="298"/>
      <c r="G24" s="387">
        <v>869</v>
      </c>
      <c r="H24" s="387"/>
      <c r="I24" s="98"/>
    </row>
    <row r="25" spans="1:9" ht="13.8" x14ac:dyDescent="0.25">
      <c r="A25" s="102"/>
      <c r="B25" s="128"/>
      <c r="C25" s="312" t="s">
        <v>512</v>
      </c>
      <c r="D25" s="312"/>
      <c r="E25" s="312"/>
      <c r="F25" s="312"/>
      <c r="G25" s="396">
        <v>36</v>
      </c>
      <c r="H25" s="396"/>
      <c r="I25" s="98"/>
    </row>
    <row r="26" spans="1:9" ht="14.4" x14ac:dyDescent="0.3">
      <c r="A26" s="102"/>
      <c r="B26" s="128"/>
      <c r="C26" s="299" t="s">
        <v>827</v>
      </c>
      <c r="D26" s="299"/>
      <c r="E26" s="299"/>
      <c r="F26" s="299"/>
      <c r="G26" s="406">
        <f>SUM(G22:H25)</f>
        <v>1153</v>
      </c>
      <c r="H26" s="406"/>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886</v>
      </c>
    </row>
    <row r="33" spans="1:9" x14ac:dyDescent="0.25">
      <c r="A33" s="301"/>
      <c r="B33" s="302"/>
      <c r="C33" s="302"/>
      <c r="D33" s="302"/>
      <c r="E33" s="302"/>
      <c r="F33" s="302"/>
      <c r="G33" s="302"/>
      <c r="H33" s="302"/>
      <c r="I33" s="303"/>
    </row>
    <row r="34" spans="1:9" x14ac:dyDescent="0.25">
      <c r="A34" s="304"/>
      <c r="B34" s="305"/>
      <c r="C34" s="305"/>
      <c r="D34" s="305"/>
      <c r="E34" s="305"/>
      <c r="F34" s="305"/>
      <c r="G34" s="305"/>
      <c r="H34" s="305"/>
      <c r="I34" s="306"/>
    </row>
    <row r="35" spans="1:9" x14ac:dyDescent="0.25">
      <c r="A35" s="304"/>
      <c r="B35" s="305"/>
      <c r="C35" s="305"/>
      <c r="D35" s="305"/>
      <c r="E35" s="305"/>
      <c r="F35" s="305"/>
      <c r="G35" s="305"/>
      <c r="H35" s="305"/>
      <c r="I35" s="306"/>
    </row>
    <row r="36" spans="1:9" x14ac:dyDescent="0.25">
      <c r="A36" s="304"/>
      <c r="B36" s="305"/>
      <c r="C36" s="305"/>
      <c r="D36" s="305"/>
      <c r="E36" s="305"/>
      <c r="F36" s="305"/>
      <c r="G36" s="305"/>
      <c r="H36" s="305"/>
      <c r="I36" s="306"/>
    </row>
    <row r="37" spans="1:9" x14ac:dyDescent="0.25">
      <c r="A37" s="304"/>
      <c r="B37" s="305"/>
      <c r="C37" s="305"/>
      <c r="D37" s="305"/>
      <c r="E37" s="305"/>
      <c r="F37" s="305"/>
      <c r="G37" s="305"/>
      <c r="H37" s="305"/>
      <c r="I37" s="306"/>
    </row>
    <row r="38" spans="1:9" x14ac:dyDescent="0.25">
      <c r="A38" s="304"/>
      <c r="B38" s="305"/>
      <c r="C38" s="305"/>
      <c r="D38" s="305"/>
      <c r="E38" s="305"/>
      <c r="F38" s="305"/>
      <c r="G38" s="305"/>
      <c r="H38" s="305"/>
      <c r="I38" s="306"/>
    </row>
    <row r="39" spans="1:9" x14ac:dyDescent="0.25">
      <c r="A39" s="304"/>
      <c r="B39" s="305"/>
      <c r="C39" s="305"/>
      <c r="D39" s="305"/>
      <c r="E39" s="305"/>
      <c r="F39" s="305"/>
      <c r="G39" s="305"/>
      <c r="H39" s="305"/>
      <c r="I39" s="306"/>
    </row>
    <row r="40" spans="1:9" x14ac:dyDescent="0.25">
      <c r="A40" s="304"/>
      <c r="B40" s="305"/>
      <c r="C40" s="305"/>
      <c r="D40" s="305"/>
      <c r="E40" s="305"/>
      <c r="F40" s="305"/>
      <c r="G40" s="305"/>
      <c r="H40" s="305"/>
      <c r="I40" s="306"/>
    </row>
    <row r="41" spans="1:9" x14ac:dyDescent="0.25">
      <c r="A41" s="304"/>
      <c r="B41" s="305"/>
      <c r="C41" s="305"/>
      <c r="D41" s="305"/>
      <c r="E41" s="305"/>
      <c r="F41" s="305"/>
      <c r="G41" s="305"/>
      <c r="H41" s="305"/>
      <c r="I41" s="306"/>
    </row>
    <row r="42" spans="1:9" x14ac:dyDescent="0.25">
      <c r="A42" s="304"/>
      <c r="B42" s="305"/>
      <c r="C42" s="305"/>
      <c r="D42" s="305"/>
      <c r="E42" s="305"/>
      <c r="F42" s="305"/>
      <c r="G42" s="305"/>
      <c r="H42" s="305"/>
      <c r="I42" s="306"/>
    </row>
    <row r="43" spans="1:9" x14ac:dyDescent="0.25">
      <c r="A43" s="304"/>
      <c r="B43" s="305"/>
      <c r="C43" s="305"/>
      <c r="D43" s="305"/>
      <c r="E43" s="305"/>
      <c r="F43" s="305"/>
      <c r="G43" s="305"/>
      <c r="H43" s="305"/>
      <c r="I43" s="306"/>
    </row>
    <row r="44" spans="1:9" x14ac:dyDescent="0.25">
      <c r="A44" s="304"/>
      <c r="B44" s="305"/>
      <c r="C44" s="305"/>
      <c r="D44" s="305"/>
      <c r="E44" s="305"/>
      <c r="F44" s="305"/>
      <c r="G44" s="305"/>
      <c r="H44" s="305"/>
      <c r="I44" s="306"/>
    </row>
    <row r="45" spans="1:9" x14ac:dyDescent="0.25">
      <c r="A45" s="304"/>
      <c r="B45" s="305"/>
      <c r="C45" s="305"/>
      <c r="D45" s="305"/>
      <c r="E45" s="305"/>
      <c r="F45" s="305"/>
      <c r="G45" s="305"/>
      <c r="H45" s="305"/>
      <c r="I45" s="306"/>
    </row>
    <row r="46" spans="1:9" x14ac:dyDescent="0.25">
      <c r="A46" s="304"/>
      <c r="B46" s="305"/>
      <c r="C46" s="305"/>
      <c r="D46" s="305"/>
      <c r="E46" s="305"/>
      <c r="F46" s="305"/>
      <c r="G46" s="305"/>
      <c r="H46" s="305"/>
      <c r="I46" s="306"/>
    </row>
    <row r="47" spans="1:9" x14ac:dyDescent="0.25">
      <c r="A47" s="304"/>
      <c r="B47" s="305"/>
      <c r="C47" s="305"/>
      <c r="D47" s="305"/>
      <c r="E47" s="305"/>
      <c r="F47" s="305"/>
      <c r="G47" s="305"/>
      <c r="H47" s="305"/>
      <c r="I47" s="306"/>
    </row>
    <row r="48" spans="1:9" x14ac:dyDescent="0.25">
      <c r="A48" s="304"/>
      <c r="B48" s="305"/>
      <c r="C48" s="305"/>
      <c r="D48" s="305"/>
      <c r="E48" s="305"/>
      <c r="F48" s="305"/>
      <c r="G48" s="305"/>
      <c r="H48" s="305"/>
      <c r="I48" s="306"/>
    </row>
    <row r="49" spans="1:9" x14ac:dyDescent="0.25">
      <c r="A49" s="304"/>
      <c r="B49" s="305"/>
      <c r="C49" s="305"/>
      <c r="D49" s="305"/>
      <c r="E49" s="305"/>
      <c r="F49" s="305"/>
      <c r="G49" s="305"/>
      <c r="H49" s="305"/>
      <c r="I49" s="306"/>
    </row>
    <row r="50" spans="1:9" x14ac:dyDescent="0.25">
      <c r="A50" s="307"/>
      <c r="B50" s="308"/>
      <c r="C50" s="308"/>
      <c r="D50" s="308"/>
      <c r="E50" s="308"/>
      <c r="F50" s="308"/>
      <c r="G50" s="308"/>
      <c r="H50" s="308"/>
      <c r="I50" s="309"/>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1" t="s">
        <v>846</v>
      </c>
      <c r="B1" s="352"/>
      <c r="C1" s="352"/>
      <c r="D1" s="352"/>
      <c r="E1" s="352"/>
      <c r="F1" s="352"/>
      <c r="G1" s="352"/>
      <c r="H1" s="349" t="str">
        <f>'CONTACT INFORMATION'!$A$24</f>
        <v>Santa Barbara</v>
      </c>
      <c r="I1" s="349"/>
      <c r="J1" s="350"/>
      <c r="K1" s="159"/>
      <c r="L1" s="189"/>
    </row>
    <row r="2" spans="1:15" ht="7.5" customHeight="1" x14ac:dyDescent="0.3">
      <c r="A2" s="57"/>
      <c r="B2" s="57"/>
      <c r="C2" s="57"/>
      <c r="D2" s="57"/>
      <c r="E2" s="57"/>
      <c r="F2" s="57"/>
      <c r="G2" s="57"/>
      <c r="H2" s="57"/>
      <c r="I2" s="57"/>
      <c r="J2" s="57"/>
      <c r="K2" s="224"/>
      <c r="L2" s="189"/>
    </row>
    <row r="3" spans="1:15" ht="13.8" x14ac:dyDescent="0.25">
      <c r="A3" s="417" t="s">
        <v>882</v>
      </c>
      <c r="B3" s="418"/>
      <c r="C3" s="418"/>
      <c r="D3" s="418"/>
      <c r="E3" s="418"/>
      <c r="F3" s="418"/>
      <c r="G3" s="418"/>
      <c r="H3" s="418"/>
      <c r="I3" s="418"/>
      <c r="J3" s="419"/>
    </row>
    <row r="4" spans="1:15" s="211" customFormat="1" ht="13.8" x14ac:dyDescent="0.25">
      <c r="A4" s="225"/>
      <c r="B4" s="185"/>
      <c r="C4" s="185"/>
      <c r="D4" s="185"/>
      <c r="E4" s="185"/>
      <c r="F4" s="185"/>
      <c r="G4" s="185"/>
      <c r="H4" s="185"/>
      <c r="I4" s="185"/>
      <c r="J4" s="186"/>
      <c r="K4" s="128"/>
    </row>
    <row r="5" spans="1:15" s="211" customFormat="1" ht="15" customHeight="1" x14ac:dyDescent="0.25">
      <c r="A5" s="420" t="s">
        <v>837</v>
      </c>
      <c r="B5" s="421"/>
      <c r="C5" s="421"/>
      <c r="D5" s="421"/>
      <c r="E5" s="421"/>
      <c r="F5" s="421"/>
      <c r="G5" s="421"/>
      <c r="H5" s="421"/>
      <c r="I5" s="421"/>
      <c r="J5" s="422"/>
      <c r="K5" s="128"/>
    </row>
    <row r="6" spans="1:15" s="211" customFormat="1" ht="15" customHeight="1" x14ac:dyDescent="0.25">
      <c r="A6" s="423"/>
      <c r="B6" s="424"/>
      <c r="C6" s="424"/>
      <c r="D6" s="424"/>
      <c r="E6" s="424"/>
      <c r="F6" s="424"/>
      <c r="G6" s="424"/>
      <c r="H6" s="424"/>
      <c r="I6" s="424"/>
      <c r="J6" s="425"/>
      <c r="K6" s="128"/>
    </row>
    <row r="7" spans="1:15" s="211" customFormat="1" ht="15" customHeight="1" x14ac:dyDescent="0.25">
      <c r="A7" s="426"/>
      <c r="B7" s="427"/>
      <c r="C7" s="427"/>
      <c r="D7" s="427"/>
      <c r="E7" s="427"/>
      <c r="F7" s="427"/>
      <c r="G7" s="427"/>
      <c r="H7" s="427"/>
      <c r="I7" s="427"/>
      <c r="J7" s="428"/>
      <c r="K7" s="128"/>
    </row>
    <row r="8" spans="1:15" s="211" customFormat="1" ht="15" customHeight="1" x14ac:dyDescent="0.25">
      <c r="A8" s="408" t="s">
        <v>945</v>
      </c>
      <c r="B8" s="409"/>
      <c r="C8" s="409"/>
      <c r="D8" s="409"/>
      <c r="E8" s="409"/>
      <c r="F8" s="409"/>
      <c r="G8" s="409"/>
      <c r="H8" s="409"/>
      <c r="I8" s="409"/>
      <c r="J8" s="410"/>
      <c r="K8" s="128"/>
      <c r="O8" s="226"/>
    </row>
    <row r="9" spans="1:15" s="211" customFormat="1" ht="15" customHeight="1" x14ac:dyDescent="0.25">
      <c r="A9" s="411"/>
      <c r="B9" s="412"/>
      <c r="C9" s="412"/>
      <c r="D9" s="412"/>
      <c r="E9" s="412"/>
      <c r="F9" s="412"/>
      <c r="G9" s="412"/>
      <c r="H9" s="412"/>
      <c r="I9" s="412"/>
      <c r="J9" s="413"/>
      <c r="K9" s="128"/>
    </row>
    <row r="10" spans="1:15" ht="14.25" customHeight="1" x14ac:dyDescent="0.25">
      <c r="A10" s="411"/>
      <c r="B10" s="412"/>
      <c r="C10" s="412"/>
      <c r="D10" s="412"/>
      <c r="E10" s="412"/>
      <c r="F10" s="412"/>
      <c r="G10" s="412"/>
      <c r="H10" s="412"/>
      <c r="I10" s="412"/>
      <c r="J10" s="413"/>
    </row>
    <row r="11" spans="1:15" x14ac:dyDescent="0.25">
      <c r="A11" s="411"/>
      <c r="B11" s="412"/>
      <c r="C11" s="412"/>
      <c r="D11" s="412"/>
      <c r="E11" s="412"/>
      <c r="F11" s="412"/>
      <c r="G11" s="412"/>
      <c r="H11" s="412"/>
      <c r="I11" s="412"/>
      <c r="J11" s="413"/>
    </row>
    <row r="12" spans="1:15" x14ac:dyDescent="0.25">
      <c r="A12" s="411"/>
      <c r="B12" s="412"/>
      <c r="C12" s="412"/>
      <c r="D12" s="412"/>
      <c r="E12" s="412"/>
      <c r="F12" s="412"/>
      <c r="G12" s="412"/>
      <c r="H12" s="412"/>
      <c r="I12" s="412"/>
      <c r="J12" s="413"/>
    </row>
    <row r="13" spans="1:15" x14ac:dyDescent="0.25">
      <c r="A13" s="411"/>
      <c r="B13" s="412"/>
      <c r="C13" s="412"/>
      <c r="D13" s="412"/>
      <c r="E13" s="412"/>
      <c r="F13" s="412"/>
      <c r="G13" s="412"/>
      <c r="H13" s="412"/>
      <c r="I13" s="412"/>
      <c r="J13" s="413"/>
    </row>
    <row r="14" spans="1:15" x14ac:dyDescent="0.25">
      <c r="A14" s="411"/>
      <c r="B14" s="412"/>
      <c r="C14" s="412"/>
      <c r="D14" s="412"/>
      <c r="E14" s="412"/>
      <c r="F14" s="412"/>
      <c r="G14" s="412"/>
      <c r="H14" s="412"/>
      <c r="I14" s="412"/>
      <c r="J14" s="413"/>
    </row>
    <row r="15" spans="1:15" x14ac:dyDescent="0.25">
      <c r="A15" s="411"/>
      <c r="B15" s="412"/>
      <c r="C15" s="412"/>
      <c r="D15" s="412"/>
      <c r="E15" s="412"/>
      <c r="F15" s="412"/>
      <c r="G15" s="412"/>
      <c r="H15" s="412"/>
      <c r="I15" s="412"/>
      <c r="J15" s="413"/>
    </row>
    <row r="16" spans="1:15" x14ac:dyDescent="0.25">
      <c r="A16" s="411"/>
      <c r="B16" s="412"/>
      <c r="C16" s="412"/>
      <c r="D16" s="412"/>
      <c r="E16" s="412"/>
      <c r="F16" s="412"/>
      <c r="G16" s="412"/>
      <c r="H16" s="412"/>
      <c r="I16" s="412"/>
      <c r="J16" s="413"/>
    </row>
    <row r="17" spans="1:10" x14ac:dyDescent="0.25">
      <c r="A17" s="411"/>
      <c r="B17" s="412"/>
      <c r="C17" s="412"/>
      <c r="D17" s="412"/>
      <c r="E17" s="412"/>
      <c r="F17" s="412"/>
      <c r="G17" s="412"/>
      <c r="H17" s="412"/>
      <c r="I17" s="412"/>
      <c r="J17" s="413"/>
    </row>
    <row r="18" spans="1:10" x14ac:dyDescent="0.25">
      <c r="A18" s="411"/>
      <c r="B18" s="412"/>
      <c r="C18" s="412"/>
      <c r="D18" s="412"/>
      <c r="E18" s="412"/>
      <c r="F18" s="412"/>
      <c r="G18" s="412"/>
      <c r="H18" s="412"/>
      <c r="I18" s="412"/>
      <c r="J18" s="413"/>
    </row>
    <row r="19" spans="1:10" x14ac:dyDescent="0.25">
      <c r="A19" s="411"/>
      <c r="B19" s="412"/>
      <c r="C19" s="412"/>
      <c r="D19" s="412"/>
      <c r="E19" s="412"/>
      <c r="F19" s="412"/>
      <c r="G19" s="412"/>
      <c r="H19" s="412"/>
      <c r="I19" s="412"/>
      <c r="J19" s="413"/>
    </row>
    <row r="20" spans="1:10" x14ac:dyDescent="0.25">
      <c r="A20" s="411"/>
      <c r="B20" s="412"/>
      <c r="C20" s="412"/>
      <c r="D20" s="412"/>
      <c r="E20" s="412"/>
      <c r="F20" s="412"/>
      <c r="G20" s="412"/>
      <c r="H20" s="412"/>
      <c r="I20" s="412"/>
      <c r="J20" s="413"/>
    </row>
    <row r="21" spans="1:10" x14ac:dyDescent="0.25">
      <c r="A21" s="411"/>
      <c r="B21" s="412"/>
      <c r="C21" s="412"/>
      <c r="D21" s="412"/>
      <c r="E21" s="412"/>
      <c r="F21" s="412"/>
      <c r="G21" s="412"/>
      <c r="H21" s="412"/>
      <c r="I21" s="412"/>
      <c r="J21" s="413"/>
    </row>
    <row r="22" spans="1:10" x14ac:dyDescent="0.25">
      <c r="A22" s="411"/>
      <c r="B22" s="412"/>
      <c r="C22" s="412"/>
      <c r="D22" s="412"/>
      <c r="E22" s="412"/>
      <c r="F22" s="412"/>
      <c r="G22" s="412"/>
      <c r="H22" s="412"/>
      <c r="I22" s="412"/>
      <c r="J22" s="413"/>
    </row>
    <row r="23" spans="1:10" x14ac:dyDescent="0.25">
      <c r="A23" s="411"/>
      <c r="B23" s="412"/>
      <c r="C23" s="412"/>
      <c r="D23" s="412"/>
      <c r="E23" s="412"/>
      <c r="F23" s="412"/>
      <c r="G23" s="412"/>
      <c r="H23" s="412"/>
      <c r="I23" s="412"/>
      <c r="J23" s="413"/>
    </row>
    <row r="24" spans="1:10" x14ac:dyDescent="0.25">
      <c r="A24" s="411"/>
      <c r="B24" s="412"/>
      <c r="C24" s="412"/>
      <c r="D24" s="412"/>
      <c r="E24" s="412"/>
      <c r="F24" s="412"/>
      <c r="G24" s="412"/>
      <c r="H24" s="412"/>
      <c r="I24" s="412"/>
      <c r="J24" s="413"/>
    </row>
    <row r="25" spans="1:10" x14ac:dyDescent="0.25">
      <c r="A25" s="411"/>
      <c r="B25" s="412"/>
      <c r="C25" s="412"/>
      <c r="D25" s="412"/>
      <c r="E25" s="412"/>
      <c r="F25" s="412"/>
      <c r="G25" s="412"/>
      <c r="H25" s="412"/>
      <c r="I25" s="412"/>
      <c r="J25" s="413"/>
    </row>
    <row r="26" spans="1:10" x14ac:dyDescent="0.25">
      <c r="A26" s="411"/>
      <c r="B26" s="412"/>
      <c r="C26" s="412"/>
      <c r="D26" s="412"/>
      <c r="E26" s="412"/>
      <c r="F26" s="412"/>
      <c r="G26" s="412"/>
      <c r="H26" s="412"/>
      <c r="I26" s="412"/>
      <c r="J26" s="413"/>
    </row>
    <row r="27" spans="1:10" x14ac:dyDescent="0.25">
      <c r="A27" s="411"/>
      <c r="B27" s="412"/>
      <c r="C27" s="412"/>
      <c r="D27" s="412"/>
      <c r="E27" s="412"/>
      <c r="F27" s="412"/>
      <c r="G27" s="412"/>
      <c r="H27" s="412"/>
      <c r="I27" s="412"/>
      <c r="J27" s="413"/>
    </row>
    <row r="28" spans="1:10" x14ac:dyDescent="0.25">
      <c r="A28" s="411"/>
      <c r="B28" s="412"/>
      <c r="C28" s="412"/>
      <c r="D28" s="412"/>
      <c r="E28" s="412"/>
      <c r="F28" s="412"/>
      <c r="G28" s="412"/>
      <c r="H28" s="412"/>
      <c r="I28" s="412"/>
      <c r="J28" s="413"/>
    </row>
    <row r="29" spans="1:10" x14ac:dyDescent="0.25">
      <c r="A29" s="411"/>
      <c r="B29" s="412"/>
      <c r="C29" s="412"/>
      <c r="D29" s="412"/>
      <c r="E29" s="412"/>
      <c r="F29" s="412"/>
      <c r="G29" s="412"/>
      <c r="H29" s="412"/>
      <c r="I29" s="412"/>
      <c r="J29" s="413"/>
    </row>
    <row r="30" spans="1:10" x14ac:dyDescent="0.25">
      <c r="A30" s="411"/>
      <c r="B30" s="412"/>
      <c r="C30" s="412"/>
      <c r="D30" s="412"/>
      <c r="E30" s="412"/>
      <c r="F30" s="412"/>
      <c r="G30" s="412"/>
      <c r="H30" s="412"/>
      <c r="I30" s="412"/>
      <c r="J30" s="413"/>
    </row>
    <row r="31" spans="1:10" x14ac:dyDescent="0.25">
      <c r="A31" s="411"/>
      <c r="B31" s="412"/>
      <c r="C31" s="412"/>
      <c r="D31" s="412"/>
      <c r="E31" s="412"/>
      <c r="F31" s="412"/>
      <c r="G31" s="412"/>
      <c r="H31" s="412"/>
      <c r="I31" s="412"/>
      <c r="J31" s="413"/>
    </row>
    <row r="32" spans="1:10" x14ac:dyDescent="0.25">
      <c r="A32" s="411"/>
      <c r="B32" s="412"/>
      <c r="C32" s="412"/>
      <c r="D32" s="412"/>
      <c r="E32" s="412"/>
      <c r="F32" s="412"/>
      <c r="G32" s="412"/>
      <c r="H32" s="412"/>
      <c r="I32" s="412"/>
      <c r="J32" s="413"/>
    </row>
    <row r="33" spans="1:10" x14ac:dyDescent="0.25">
      <c r="A33" s="411"/>
      <c r="B33" s="412"/>
      <c r="C33" s="412"/>
      <c r="D33" s="412"/>
      <c r="E33" s="412"/>
      <c r="F33" s="412"/>
      <c r="G33" s="412"/>
      <c r="H33" s="412"/>
      <c r="I33" s="412"/>
      <c r="J33" s="413"/>
    </row>
    <row r="34" spans="1:10" x14ac:dyDescent="0.25">
      <c r="A34" s="411"/>
      <c r="B34" s="412"/>
      <c r="C34" s="412"/>
      <c r="D34" s="412"/>
      <c r="E34" s="412"/>
      <c r="F34" s="412"/>
      <c r="G34" s="412"/>
      <c r="H34" s="412"/>
      <c r="I34" s="412"/>
      <c r="J34" s="413"/>
    </row>
    <row r="35" spans="1:10" x14ac:dyDescent="0.25">
      <c r="A35" s="411"/>
      <c r="B35" s="412"/>
      <c r="C35" s="412"/>
      <c r="D35" s="412"/>
      <c r="E35" s="412"/>
      <c r="F35" s="412"/>
      <c r="G35" s="412"/>
      <c r="H35" s="412"/>
      <c r="I35" s="412"/>
      <c r="J35" s="413"/>
    </row>
    <row r="36" spans="1:10" x14ac:dyDescent="0.25">
      <c r="A36" s="411"/>
      <c r="B36" s="412"/>
      <c r="C36" s="412"/>
      <c r="D36" s="412"/>
      <c r="E36" s="412"/>
      <c r="F36" s="412"/>
      <c r="G36" s="412"/>
      <c r="H36" s="412"/>
      <c r="I36" s="412"/>
      <c r="J36" s="413"/>
    </row>
    <row r="37" spans="1:10" x14ac:dyDescent="0.25">
      <c r="A37" s="411"/>
      <c r="B37" s="412"/>
      <c r="C37" s="412"/>
      <c r="D37" s="412"/>
      <c r="E37" s="412"/>
      <c r="F37" s="412"/>
      <c r="G37" s="412"/>
      <c r="H37" s="412"/>
      <c r="I37" s="412"/>
      <c r="J37" s="413"/>
    </row>
    <row r="38" spans="1:10" x14ac:dyDescent="0.25">
      <c r="A38" s="411"/>
      <c r="B38" s="412"/>
      <c r="C38" s="412"/>
      <c r="D38" s="412"/>
      <c r="E38" s="412"/>
      <c r="F38" s="412"/>
      <c r="G38" s="412"/>
      <c r="H38" s="412"/>
      <c r="I38" s="412"/>
      <c r="J38" s="413"/>
    </row>
    <row r="39" spans="1:10" x14ac:dyDescent="0.25">
      <c r="A39" s="411"/>
      <c r="B39" s="412"/>
      <c r="C39" s="412"/>
      <c r="D39" s="412"/>
      <c r="E39" s="412"/>
      <c r="F39" s="412"/>
      <c r="G39" s="412"/>
      <c r="H39" s="412"/>
      <c r="I39" s="412"/>
      <c r="J39" s="413"/>
    </row>
    <row r="40" spans="1:10" x14ac:dyDescent="0.25">
      <c r="A40" s="411"/>
      <c r="B40" s="412"/>
      <c r="C40" s="412"/>
      <c r="D40" s="412"/>
      <c r="E40" s="412"/>
      <c r="F40" s="412"/>
      <c r="G40" s="412"/>
      <c r="H40" s="412"/>
      <c r="I40" s="412"/>
      <c r="J40" s="413"/>
    </row>
    <row r="41" spans="1:10" x14ac:dyDescent="0.25">
      <c r="A41" s="411"/>
      <c r="B41" s="412"/>
      <c r="C41" s="412"/>
      <c r="D41" s="412"/>
      <c r="E41" s="412"/>
      <c r="F41" s="412"/>
      <c r="G41" s="412"/>
      <c r="H41" s="412"/>
      <c r="I41" s="412"/>
      <c r="J41" s="413"/>
    </row>
    <row r="42" spans="1:10" x14ac:dyDescent="0.25">
      <c r="A42" s="411"/>
      <c r="B42" s="412"/>
      <c r="C42" s="412"/>
      <c r="D42" s="412"/>
      <c r="E42" s="412"/>
      <c r="F42" s="412"/>
      <c r="G42" s="412"/>
      <c r="H42" s="412"/>
      <c r="I42" s="412"/>
      <c r="J42" s="413"/>
    </row>
    <row r="43" spans="1:10" x14ac:dyDescent="0.25">
      <c r="A43" s="411"/>
      <c r="B43" s="412"/>
      <c r="C43" s="412"/>
      <c r="D43" s="412"/>
      <c r="E43" s="412"/>
      <c r="F43" s="412"/>
      <c r="G43" s="412"/>
      <c r="H43" s="412"/>
      <c r="I43" s="412"/>
      <c r="J43" s="413"/>
    </row>
    <row r="44" spans="1:10" x14ac:dyDescent="0.25">
      <c r="A44" s="411"/>
      <c r="B44" s="412"/>
      <c r="C44" s="412"/>
      <c r="D44" s="412"/>
      <c r="E44" s="412"/>
      <c r="F44" s="412"/>
      <c r="G44" s="412"/>
      <c r="H44" s="412"/>
      <c r="I44" s="412"/>
      <c r="J44" s="413"/>
    </row>
    <row r="45" spans="1:10" x14ac:dyDescent="0.25">
      <c r="A45" s="411"/>
      <c r="B45" s="412"/>
      <c r="C45" s="412"/>
      <c r="D45" s="412"/>
      <c r="E45" s="412"/>
      <c r="F45" s="412"/>
      <c r="G45" s="412"/>
      <c r="H45" s="412"/>
      <c r="I45" s="412"/>
      <c r="J45" s="413"/>
    </row>
    <row r="46" spans="1:10" x14ac:dyDescent="0.25">
      <c r="A46" s="411"/>
      <c r="B46" s="412"/>
      <c r="C46" s="412"/>
      <c r="D46" s="412"/>
      <c r="E46" s="412"/>
      <c r="F46" s="412"/>
      <c r="G46" s="412"/>
      <c r="H46" s="412"/>
      <c r="I46" s="412"/>
      <c r="J46" s="413"/>
    </row>
    <row r="47" spans="1:10" x14ac:dyDescent="0.25">
      <c r="A47" s="411"/>
      <c r="B47" s="412"/>
      <c r="C47" s="412"/>
      <c r="D47" s="412"/>
      <c r="E47" s="412"/>
      <c r="F47" s="412"/>
      <c r="G47" s="412"/>
      <c r="H47" s="412"/>
      <c r="I47" s="412"/>
      <c r="J47" s="413"/>
    </row>
    <row r="48" spans="1:10" x14ac:dyDescent="0.25">
      <c r="A48" s="411"/>
      <c r="B48" s="412"/>
      <c r="C48" s="412"/>
      <c r="D48" s="412"/>
      <c r="E48" s="412"/>
      <c r="F48" s="412"/>
      <c r="G48" s="412"/>
      <c r="H48" s="412"/>
      <c r="I48" s="412"/>
      <c r="J48" s="413"/>
    </row>
    <row r="49" spans="1:10" x14ac:dyDescent="0.25">
      <c r="A49" s="411"/>
      <c r="B49" s="412"/>
      <c r="C49" s="412"/>
      <c r="D49" s="412"/>
      <c r="E49" s="412"/>
      <c r="F49" s="412"/>
      <c r="G49" s="412"/>
      <c r="H49" s="412"/>
      <c r="I49" s="412"/>
      <c r="J49" s="413"/>
    </row>
    <row r="50" spans="1:10" x14ac:dyDescent="0.25">
      <c r="A50" s="411"/>
      <c r="B50" s="412"/>
      <c r="C50" s="412"/>
      <c r="D50" s="412"/>
      <c r="E50" s="412"/>
      <c r="F50" s="412"/>
      <c r="G50" s="412"/>
      <c r="H50" s="412"/>
      <c r="I50" s="412"/>
      <c r="J50" s="413"/>
    </row>
    <row r="51" spans="1:10" x14ac:dyDescent="0.25">
      <c r="A51" s="411"/>
      <c r="B51" s="412"/>
      <c r="C51" s="412"/>
      <c r="D51" s="412"/>
      <c r="E51" s="412"/>
      <c r="F51" s="412"/>
      <c r="G51" s="412"/>
      <c r="H51" s="412"/>
      <c r="I51" s="412"/>
      <c r="J51" s="413"/>
    </row>
    <row r="52" spans="1:10" x14ac:dyDescent="0.25">
      <c r="A52" s="411"/>
      <c r="B52" s="412"/>
      <c r="C52" s="412"/>
      <c r="D52" s="412"/>
      <c r="E52" s="412"/>
      <c r="F52" s="412"/>
      <c r="G52" s="412"/>
      <c r="H52" s="412"/>
      <c r="I52" s="412"/>
      <c r="J52" s="413"/>
    </row>
    <row r="53" spans="1:10" x14ac:dyDescent="0.25">
      <c r="A53" s="411"/>
      <c r="B53" s="412"/>
      <c r="C53" s="412"/>
      <c r="D53" s="412"/>
      <c r="E53" s="412"/>
      <c r="F53" s="412"/>
      <c r="G53" s="412"/>
      <c r="H53" s="412"/>
      <c r="I53" s="412"/>
      <c r="J53" s="413"/>
    </row>
    <row r="54" spans="1:10" x14ac:dyDescent="0.25">
      <c r="A54" s="411"/>
      <c r="B54" s="412"/>
      <c r="C54" s="412"/>
      <c r="D54" s="412"/>
      <c r="E54" s="412"/>
      <c r="F54" s="412"/>
      <c r="G54" s="412"/>
      <c r="H54" s="412"/>
      <c r="I54" s="412"/>
      <c r="J54" s="413"/>
    </row>
    <row r="55" spans="1:10" x14ac:dyDescent="0.25">
      <c r="A55" s="411"/>
      <c r="B55" s="412"/>
      <c r="C55" s="412"/>
      <c r="D55" s="412"/>
      <c r="E55" s="412"/>
      <c r="F55" s="412"/>
      <c r="G55" s="412"/>
      <c r="H55" s="412"/>
      <c r="I55" s="412"/>
      <c r="J55" s="413"/>
    </row>
    <row r="56" spans="1:10" x14ac:dyDescent="0.25">
      <c r="A56" s="414"/>
      <c r="B56" s="415"/>
      <c r="C56" s="415"/>
      <c r="D56" s="415"/>
      <c r="E56" s="415"/>
      <c r="F56" s="415"/>
      <c r="G56" s="415"/>
      <c r="H56" s="415"/>
      <c r="I56" s="415"/>
      <c r="J56" s="416"/>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879" yWindow="587"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107"/>
  <sheetViews>
    <sheetView showGridLines="0" topLeftCell="A470" zoomScaleNormal="100" workbookViewId="0">
      <selection activeCell="A485" sqref="A1:XFD1048576"/>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1" t="s">
        <v>848</v>
      </c>
      <c r="B1" s="352"/>
      <c r="C1" s="352"/>
      <c r="D1" s="352"/>
      <c r="E1" s="352"/>
      <c r="F1" s="352"/>
      <c r="G1" s="352"/>
      <c r="H1" s="349" t="str">
        <f>'CONTACT INFORMATION'!$A$24</f>
        <v>Santa Barbara</v>
      </c>
      <c r="I1" s="349"/>
      <c r="J1" s="350"/>
    </row>
    <row r="2" spans="1:13" ht="9" customHeight="1" x14ac:dyDescent="0.25">
      <c r="A2" s="45"/>
      <c r="B2" s="45"/>
      <c r="C2" s="45"/>
      <c r="D2" s="45"/>
      <c r="E2" s="45"/>
      <c r="F2" s="45"/>
      <c r="G2" s="45"/>
      <c r="H2" s="45"/>
      <c r="I2" s="45"/>
      <c r="J2" s="45"/>
    </row>
    <row r="3" spans="1:13" ht="12" customHeight="1" x14ac:dyDescent="0.25">
      <c r="A3" s="503" t="s">
        <v>912</v>
      </c>
      <c r="B3" s="503"/>
      <c r="C3" s="503"/>
      <c r="D3" s="503"/>
      <c r="E3" s="503"/>
      <c r="F3" s="503"/>
      <c r="G3" s="503"/>
      <c r="H3" s="503"/>
      <c r="I3" s="503"/>
      <c r="J3" s="503"/>
    </row>
    <row r="4" spans="1:13" ht="14.1" customHeight="1" x14ac:dyDescent="0.25">
      <c r="A4" s="503"/>
      <c r="B4" s="503"/>
      <c r="C4" s="503"/>
      <c r="D4" s="503"/>
      <c r="E4" s="503"/>
      <c r="F4" s="503"/>
      <c r="G4" s="503"/>
      <c r="H4" s="503"/>
      <c r="I4" s="503"/>
      <c r="J4" s="503"/>
    </row>
    <row r="5" spans="1:13" ht="14.1" customHeight="1" x14ac:dyDescent="0.25">
      <c r="A5" s="503"/>
      <c r="B5" s="503"/>
      <c r="C5" s="503"/>
      <c r="D5" s="503"/>
      <c r="E5" s="503"/>
      <c r="F5" s="503"/>
      <c r="G5" s="503"/>
      <c r="H5" s="503"/>
      <c r="I5" s="503"/>
      <c r="J5" s="503"/>
    </row>
    <row r="6" spans="1:13" ht="14.1" customHeight="1" x14ac:dyDescent="0.25">
      <c r="A6" s="503"/>
      <c r="B6" s="503"/>
      <c r="C6" s="503"/>
      <c r="D6" s="503"/>
      <c r="E6" s="503"/>
      <c r="F6" s="503"/>
      <c r="G6" s="503"/>
      <c r="H6" s="503"/>
      <c r="I6" s="503"/>
      <c r="J6" s="503"/>
      <c r="M6" s="45"/>
    </row>
    <row r="7" spans="1:13" ht="9" customHeight="1" x14ac:dyDescent="0.25">
      <c r="A7" s="503"/>
      <c r="B7" s="503"/>
      <c r="C7" s="503"/>
      <c r="D7" s="503"/>
      <c r="E7" s="503"/>
      <c r="F7" s="503"/>
      <c r="G7" s="503"/>
      <c r="H7" s="503"/>
      <c r="I7" s="503"/>
      <c r="J7" s="503"/>
      <c r="M7" s="45"/>
    </row>
    <row r="8" spans="1:13" ht="10.5" customHeight="1" x14ac:dyDescent="0.25"/>
    <row r="9" spans="1:13" ht="14.1" customHeight="1" x14ac:dyDescent="0.25">
      <c r="A9" s="237" t="s">
        <v>836</v>
      </c>
      <c r="B9" s="237"/>
      <c r="C9" s="237"/>
      <c r="D9" s="237"/>
      <c r="E9" s="237"/>
      <c r="F9" s="237"/>
      <c r="G9" s="237"/>
      <c r="H9" s="237"/>
      <c r="I9" s="237"/>
      <c r="J9" s="237"/>
    </row>
    <row r="10" spans="1:13" ht="14.1" customHeight="1" x14ac:dyDescent="0.25">
      <c r="A10" s="237"/>
      <c r="B10" s="237"/>
      <c r="C10" s="237"/>
      <c r="D10" s="237"/>
      <c r="E10" s="237"/>
      <c r="F10" s="237"/>
      <c r="G10" s="237"/>
      <c r="H10" s="237"/>
      <c r="I10" s="237"/>
      <c r="J10" s="237"/>
    </row>
    <row r="11" spans="1:13" ht="14.1" customHeight="1" x14ac:dyDescent="0.25">
      <c r="A11" s="237"/>
      <c r="B11" s="237"/>
      <c r="C11" s="237"/>
      <c r="D11" s="237"/>
      <c r="E11" s="237"/>
      <c r="F11" s="237"/>
      <c r="G11" s="237"/>
      <c r="H11" s="237"/>
      <c r="I11" s="237"/>
      <c r="J11" s="237"/>
    </row>
    <row r="12" spans="1:13" ht="12.75" customHeight="1" x14ac:dyDescent="0.25">
      <c r="A12" s="122"/>
      <c r="B12" s="122"/>
      <c r="C12" s="122"/>
      <c r="D12" s="122"/>
      <c r="E12" s="122"/>
      <c r="F12" s="122"/>
      <c r="G12" s="122"/>
      <c r="H12" s="122"/>
      <c r="I12" s="122"/>
      <c r="J12" s="122"/>
      <c r="M12" s="45"/>
    </row>
    <row r="13" spans="1:13" ht="13.8" x14ac:dyDescent="0.25">
      <c r="A13" s="509" t="s">
        <v>464</v>
      </c>
      <c r="B13" s="509"/>
      <c r="C13" s="509"/>
      <c r="D13" s="509"/>
      <c r="E13" s="509"/>
      <c r="F13" s="509"/>
      <c r="G13" s="509"/>
      <c r="H13" s="509"/>
      <c r="I13" s="509"/>
      <c r="J13" s="509"/>
    </row>
    <row r="14" spans="1:13" ht="18" customHeight="1" thickBot="1" x14ac:dyDescent="0.3">
      <c r="A14" s="47"/>
      <c r="B14" s="48" t="s">
        <v>466</v>
      </c>
      <c r="C14" s="429" t="s">
        <v>467</v>
      </c>
      <c r="D14" s="429"/>
      <c r="E14" s="429"/>
      <c r="F14" s="49"/>
      <c r="G14" s="48" t="s">
        <v>466</v>
      </c>
      <c r="H14" s="429" t="s">
        <v>467</v>
      </c>
      <c r="I14" s="429"/>
      <c r="J14" s="429"/>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29" t="s">
        <v>467</v>
      </c>
      <c r="D20" s="429"/>
      <c r="E20" s="429"/>
      <c r="F20" s="53"/>
      <c r="G20" s="48" t="s">
        <v>466</v>
      </c>
      <c r="H20" s="429" t="s">
        <v>467</v>
      </c>
      <c r="I20" s="429"/>
      <c r="J20" s="429"/>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29" t="s">
        <v>467</v>
      </c>
      <c r="D41" s="429"/>
      <c r="E41" s="429"/>
      <c r="F41" s="53"/>
      <c r="G41" s="48" t="s">
        <v>466</v>
      </c>
      <c r="H41" s="429" t="s">
        <v>467</v>
      </c>
      <c r="I41" s="429"/>
      <c r="J41" s="429"/>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7" t="s">
        <v>913</v>
      </c>
      <c r="B47" s="511"/>
      <c r="C47" s="511"/>
      <c r="D47" s="511"/>
      <c r="E47" s="511"/>
      <c r="F47" s="511"/>
      <c r="G47" s="511"/>
      <c r="H47" s="511"/>
      <c r="I47" s="511"/>
      <c r="J47" s="511"/>
    </row>
    <row r="48" spans="1:10" x14ac:dyDescent="0.25">
      <c r="A48" s="511"/>
      <c r="B48" s="511"/>
      <c r="C48" s="511"/>
      <c r="D48" s="511"/>
      <c r="E48" s="511"/>
      <c r="F48" s="511"/>
      <c r="G48" s="511"/>
      <c r="H48" s="511"/>
      <c r="I48" s="511"/>
      <c r="J48" s="511"/>
    </row>
    <row r="49" spans="1:11" x14ac:dyDescent="0.25">
      <c r="A49" s="511"/>
      <c r="B49" s="511"/>
      <c r="C49" s="511"/>
      <c r="D49" s="511"/>
      <c r="E49" s="511"/>
      <c r="F49" s="511"/>
      <c r="G49" s="511"/>
      <c r="H49" s="511"/>
      <c r="I49" s="511"/>
      <c r="J49" s="511"/>
    </row>
    <row r="50" spans="1:11" x14ac:dyDescent="0.25">
      <c r="A50" s="511"/>
      <c r="B50" s="511"/>
      <c r="C50" s="511"/>
      <c r="D50" s="511"/>
      <c r="E50" s="511"/>
      <c r="F50" s="511"/>
      <c r="G50" s="511"/>
      <c r="H50" s="511"/>
      <c r="I50" s="511"/>
      <c r="J50" s="511"/>
    </row>
    <row r="51" spans="1:11" x14ac:dyDescent="0.25">
      <c r="A51" s="511"/>
      <c r="B51" s="511"/>
      <c r="C51" s="511"/>
      <c r="D51" s="511"/>
      <c r="E51" s="511"/>
      <c r="F51" s="511"/>
      <c r="G51" s="511"/>
      <c r="H51" s="511"/>
      <c r="I51" s="511"/>
      <c r="J51" s="511"/>
    </row>
    <row r="52" spans="1:11" ht="12.75" hidden="1" customHeight="1" x14ac:dyDescent="0.25">
      <c r="A52" s="511"/>
      <c r="B52" s="511"/>
      <c r="C52" s="511"/>
      <c r="D52" s="511"/>
      <c r="E52" s="511"/>
      <c r="F52" s="511"/>
      <c r="G52" s="511"/>
      <c r="H52" s="511"/>
      <c r="I52" s="511"/>
      <c r="J52" s="511"/>
    </row>
    <row r="53" spans="1:11" ht="12.75" hidden="1" customHeight="1" x14ac:dyDescent="0.25">
      <c r="A53" s="511"/>
      <c r="B53" s="511"/>
      <c r="C53" s="511"/>
      <c r="D53" s="511"/>
      <c r="E53" s="511"/>
      <c r="F53" s="511"/>
      <c r="G53" s="511"/>
      <c r="H53" s="511"/>
      <c r="I53" s="511"/>
      <c r="J53" s="511"/>
    </row>
    <row r="54" spans="1:11" ht="12.75" hidden="1" customHeight="1" x14ac:dyDescent="0.25">
      <c r="A54" s="511"/>
      <c r="B54" s="511"/>
      <c r="C54" s="511"/>
      <c r="D54" s="511"/>
      <c r="E54" s="511"/>
      <c r="F54" s="511"/>
      <c r="G54" s="511"/>
      <c r="H54" s="511"/>
      <c r="I54" s="511"/>
      <c r="J54" s="511"/>
    </row>
    <row r="55" spans="1:11" ht="12.75" hidden="1" customHeight="1" x14ac:dyDescent="0.25">
      <c r="A55" s="511"/>
      <c r="B55" s="511"/>
      <c r="C55" s="511"/>
      <c r="D55" s="511"/>
      <c r="E55" s="511"/>
      <c r="F55" s="511"/>
      <c r="G55" s="511"/>
      <c r="H55" s="511"/>
      <c r="I55" s="511"/>
      <c r="J55" s="511"/>
    </row>
    <row r="56" spans="1:11" x14ac:dyDescent="0.25">
      <c r="A56" s="511"/>
      <c r="B56" s="511"/>
      <c r="C56" s="511"/>
      <c r="D56" s="511"/>
      <c r="E56" s="511"/>
      <c r="F56" s="511"/>
      <c r="G56" s="511"/>
      <c r="H56" s="511"/>
      <c r="I56" s="511"/>
      <c r="J56" s="511"/>
    </row>
    <row r="57" spans="1:11" x14ac:dyDescent="0.25">
      <c r="A57" s="438"/>
      <c r="B57" s="438"/>
      <c r="C57" s="438"/>
      <c r="D57" s="438"/>
      <c r="E57" s="438"/>
      <c r="F57" s="438"/>
      <c r="G57" s="438"/>
      <c r="H57" s="438"/>
      <c r="I57" s="438"/>
      <c r="J57" s="438"/>
      <c r="K57" s="438"/>
    </row>
    <row r="58" spans="1:11" x14ac:dyDescent="0.25">
      <c r="A58" s="438"/>
      <c r="B58" s="438"/>
      <c r="C58" s="438"/>
      <c r="D58" s="438"/>
      <c r="E58" s="438"/>
      <c r="F58" s="438"/>
      <c r="G58" s="438"/>
      <c r="H58" s="438"/>
      <c r="I58" s="438"/>
      <c r="J58" s="438"/>
      <c r="K58" s="438"/>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61"/>
      <c r="J64" s="462"/>
    </row>
    <row r="65" spans="1:10" ht="15.75" customHeight="1" x14ac:dyDescent="0.3">
      <c r="A65" s="351" t="s">
        <v>848</v>
      </c>
      <c r="B65" s="352"/>
      <c r="C65" s="352"/>
      <c r="D65" s="352"/>
      <c r="E65" s="352"/>
      <c r="F65" s="352"/>
      <c r="G65" s="352"/>
      <c r="H65" s="349" t="str">
        <f>'CONTACT INFORMATION'!$A$24</f>
        <v>Santa Barbara</v>
      </c>
      <c r="I65" s="349"/>
      <c r="J65" s="350"/>
    </row>
    <row r="66" spans="1:10" ht="12" customHeight="1" x14ac:dyDescent="0.25">
      <c r="A66" s="74"/>
      <c r="B66" s="74"/>
      <c r="C66" s="74"/>
      <c r="D66" s="74"/>
      <c r="E66" s="74"/>
      <c r="F66" s="74"/>
      <c r="G66" s="74"/>
      <c r="H66" s="74"/>
      <c r="I66" s="74"/>
      <c r="J66" s="74"/>
    </row>
    <row r="67" spans="1:10" ht="12.75" customHeight="1" x14ac:dyDescent="0.25">
      <c r="B67" s="281" t="s">
        <v>538</v>
      </c>
      <c r="C67" s="281"/>
      <c r="D67" s="281"/>
      <c r="E67" s="281"/>
      <c r="F67" s="281"/>
      <c r="G67" s="281"/>
      <c r="H67" s="281"/>
      <c r="I67" s="281"/>
      <c r="J67" s="56"/>
    </row>
    <row r="68" spans="1:10" ht="12.75" customHeight="1" x14ac:dyDescent="0.25">
      <c r="A68" s="56"/>
      <c r="B68" s="281"/>
      <c r="C68" s="281"/>
      <c r="D68" s="281"/>
      <c r="E68" s="281"/>
      <c r="F68" s="281"/>
      <c r="G68" s="281"/>
      <c r="H68" s="281"/>
      <c r="I68" s="281"/>
      <c r="J68" s="56"/>
    </row>
    <row r="69" spans="1:10" x14ac:dyDescent="0.25">
      <c r="A69" s="56"/>
      <c r="B69" s="281"/>
      <c r="C69" s="281"/>
      <c r="D69" s="281"/>
      <c r="E69" s="281"/>
      <c r="F69" s="281"/>
      <c r="G69" s="281"/>
      <c r="H69" s="281"/>
      <c r="I69" s="281"/>
      <c r="J69" s="56"/>
    </row>
    <row r="70" spans="1:10" ht="12.9" customHeight="1" x14ac:dyDescent="0.25">
      <c r="A70" s="56"/>
      <c r="B70" s="115"/>
      <c r="C70" s="115"/>
      <c r="D70" s="115"/>
      <c r="E70" s="115"/>
      <c r="F70" s="115"/>
      <c r="G70" s="115"/>
      <c r="H70" s="115"/>
      <c r="I70" s="115"/>
      <c r="J70" s="115"/>
    </row>
    <row r="71" spans="1:10" ht="12.75" customHeight="1" x14ac:dyDescent="0.25">
      <c r="A71" s="56"/>
      <c r="B71" s="281" t="s">
        <v>214</v>
      </c>
      <c r="C71" s="281"/>
      <c r="D71" s="281"/>
      <c r="E71" s="281"/>
      <c r="F71" s="281"/>
      <c r="G71" s="281"/>
      <c r="H71" s="281"/>
      <c r="I71" s="281"/>
      <c r="J71" s="56"/>
    </row>
    <row r="72" spans="1:10" ht="12.75" customHeight="1" x14ac:dyDescent="0.25">
      <c r="A72" s="56"/>
      <c r="B72" s="281"/>
      <c r="C72" s="281"/>
      <c r="D72" s="281"/>
      <c r="E72" s="281"/>
      <c r="F72" s="281"/>
      <c r="G72" s="281"/>
      <c r="H72" s="281"/>
      <c r="I72" s="281"/>
      <c r="J72" s="56"/>
    </row>
    <row r="73" spans="1:10" x14ac:dyDescent="0.25">
      <c r="A73" s="56"/>
      <c r="B73" s="281"/>
      <c r="C73" s="281"/>
      <c r="D73" s="281"/>
      <c r="E73" s="281"/>
      <c r="F73" s="281"/>
      <c r="G73" s="281"/>
      <c r="H73" s="281"/>
      <c r="I73" s="281"/>
      <c r="J73" s="56"/>
    </row>
    <row r="74" spans="1:10" ht="12.75" customHeight="1" x14ac:dyDescent="0.25">
      <c r="A74" s="56"/>
      <c r="B74" s="281"/>
      <c r="C74" s="281"/>
      <c r="D74" s="281"/>
      <c r="E74" s="281"/>
      <c r="F74" s="281"/>
      <c r="G74" s="281"/>
      <c r="H74" s="281"/>
      <c r="I74" s="281"/>
      <c r="J74" s="56"/>
    </row>
    <row r="75" spans="1:10" ht="12.9" customHeight="1" x14ac:dyDescent="0.25">
      <c r="A75" s="56"/>
      <c r="B75" s="281"/>
      <c r="C75" s="281"/>
      <c r="D75" s="281"/>
      <c r="E75" s="281"/>
      <c r="F75" s="281"/>
      <c r="G75" s="281"/>
      <c r="H75" s="281"/>
      <c r="I75" s="281"/>
      <c r="J75" s="115"/>
    </row>
    <row r="76" spans="1:10" ht="12.9" customHeight="1" x14ac:dyDescent="0.25">
      <c r="A76" s="56"/>
      <c r="B76" s="115"/>
      <c r="C76" s="115"/>
      <c r="D76" s="115"/>
      <c r="E76" s="115"/>
      <c r="F76" s="115"/>
      <c r="G76" s="115"/>
      <c r="H76" s="115"/>
      <c r="I76" s="115"/>
      <c r="J76" s="115"/>
    </row>
    <row r="77" spans="1:10" ht="12.75" customHeight="1" x14ac:dyDescent="0.25">
      <c r="A77" s="45"/>
      <c r="B77" s="281" t="s">
        <v>833</v>
      </c>
      <c r="C77" s="281"/>
      <c r="D77" s="281"/>
      <c r="E77" s="281"/>
      <c r="F77" s="281"/>
      <c r="G77" s="281"/>
      <c r="H77" s="281"/>
      <c r="I77" s="281"/>
      <c r="J77" s="56"/>
    </row>
    <row r="78" spans="1:10" ht="12.75" customHeight="1" x14ac:dyDescent="0.25">
      <c r="A78" s="45"/>
      <c r="B78" s="281"/>
      <c r="C78" s="281"/>
      <c r="D78" s="281"/>
      <c r="E78" s="281"/>
      <c r="F78" s="281"/>
      <c r="G78" s="281"/>
      <c r="H78" s="281"/>
      <c r="I78" s="281"/>
      <c r="J78" s="56"/>
    </row>
    <row r="79" spans="1:10" ht="12.9" customHeight="1" x14ac:dyDescent="0.25">
      <c r="A79" s="45"/>
      <c r="B79" s="281"/>
      <c r="C79" s="281"/>
      <c r="D79" s="281"/>
      <c r="E79" s="281"/>
      <c r="F79" s="281"/>
      <c r="G79" s="281"/>
      <c r="H79" s="281"/>
      <c r="I79" s="281"/>
      <c r="J79" s="115"/>
    </row>
    <row r="80" spans="1:10" ht="12.9" customHeight="1" x14ac:dyDescent="0.25">
      <c r="A80" s="45"/>
      <c r="B80" s="203"/>
      <c r="C80" s="203"/>
      <c r="D80" s="203"/>
      <c r="E80" s="203"/>
      <c r="F80" s="203"/>
      <c r="G80" s="203"/>
      <c r="H80" s="203"/>
      <c r="I80" s="203"/>
      <c r="J80" s="115"/>
    </row>
    <row r="81" spans="1:10" ht="12.75" customHeight="1" x14ac:dyDescent="0.25">
      <c r="A81" s="45"/>
      <c r="B81" s="510" t="s">
        <v>841</v>
      </c>
      <c r="C81" s="510"/>
      <c r="D81" s="510"/>
      <c r="E81" s="510"/>
      <c r="F81" s="510"/>
      <c r="G81" s="510"/>
      <c r="H81" s="510"/>
      <c r="I81" s="510"/>
      <c r="J81" s="56"/>
    </row>
    <row r="82" spans="1:10" x14ac:dyDescent="0.25">
      <c r="A82" s="45"/>
      <c r="B82" s="510"/>
      <c r="C82" s="510"/>
      <c r="D82" s="510"/>
      <c r="E82" s="510"/>
      <c r="F82" s="510"/>
      <c r="G82" s="510"/>
      <c r="H82" s="510"/>
      <c r="I82" s="510"/>
      <c r="J82" s="56"/>
    </row>
    <row r="83" spans="1:10" x14ac:dyDescent="0.25">
      <c r="A83" s="45"/>
      <c r="B83" s="510"/>
      <c r="C83" s="510"/>
      <c r="D83" s="510"/>
      <c r="E83" s="510"/>
      <c r="F83" s="510"/>
      <c r="G83" s="510"/>
      <c r="H83" s="510"/>
      <c r="I83" s="510"/>
      <c r="J83" s="56"/>
    </row>
    <row r="84" spans="1:10" ht="12.9" customHeight="1" x14ac:dyDescent="0.25">
      <c r="A84" s="45"/>
      <c r="B84" s="510"/>
      <c r="C84" s="510"/>
      <c r="D84" s="510"/>
      <c r="E84" s="510"/>
      <c r="F84" s="510"/>
      <c r="G84" s="510"/>
      <c r="H84" s="510"/>
      <c r="I84" s="510"/>
      <c r="J84" s="115"/>
    </row>
    <row r="85" spans="1:10" ht="12.9" customHeight="1" x14ac:dyDescent="0.25">
      <c r="A85" s="45"/>
      <c r="B85" s="115"/>
      <c r="C85" s="115"/>
      <c r="D85" s="115"/>
      <c r="E85" s="115"/>
      <c r="F85" s="115"/>
      <c r="G85" s="115"/>
      <c r="H85" s="115"/>
      <c r="I85" s="115"/>
      <c r="J85" s="115"/>
    </row>
    <row r="86" spans="1:10" ht="12.75" customHeight="1" x14ac:dyDescent="0.25">
      <c r="A86" s="45"/>
      <c r="B86" s="281" t="s">
        <v>834</v>
      </c>
      <c r="C86" s="281"/>
      <c r="D86" s="281"/>
      <c r="E86" s="281"/>
      <c r="F86" s="281"/>
      <c r="G86" s="281"/>
      <c r="H86" s="281"/>
      <c r="I86" s="281"/>
      <c r="J86" s="74"/>
    </row>
    <row r="87" spans="1:10" x14ac:dyDescent="0.25">
      <c r="A87" s="45"/>
      <c r="B87" s="281"/>
      <c r="C87" s="281"/>
      <c r="D87" s="281"/>
      <c r="E87" s="281"/>
      <c r="F87" s="281"/>
      <c r="G87" s="281"/>
      <c r="H87" s="281"/>
      <c r="I87" s="281"/>
      <c r="J87" s="74"/>
    </row>
    <row r="88" spans="1:10" x14ac:dyDescent="0.25">
      <c r="A88" s="45"/>
      <c r="B88" s="281"/>
      <c r="C88" s="281"/>
      <c r="D88" s="281"/>
      <c r="E88" s="281"/>
      <c r="F88" s="281"/>
      <c r="G88" s="281"/>
      <c r="H88" s="281"/>
      <c r="I88" s="281"/>
      <c r="J88" s="74"/>
    </row>
    <row r="89" spans="1:10" ht="12.9" customHeight="1" x14ac:dyDescent="0.25">
      <c r="A89" s="45"/>
      <c r="B89" s="201"/>
      <c r="C89" s="201"/>
      <c r="D89" s="201"/>
      <c r="E89" s="201"/>
      <c r="F89" s="201"/>
      <c r="G89" s="201"/>
      <c r="H89" s="201"/>
      <c r="I89" s="201"/>
      <c r="J89" s="201"/>
    </row>
    <row r="90" spans="1:10" ht="12.75" customHeight="1" x14ac:dyDescent="0.25">
      <c r="A90" s="45"/>
      <c r="B90" s="281" t="s">
        <v>812</v>
      </c>
      <c r="C90" s="281"/>
      <c r="D90" s="281"/>
      <c r="E90" s="281"/>
      <c r="F90" s="281"/>
      <c r="G90" s="281"/>
      <c r="H90" s="281"/>
      <c r="I90" s="281"/>
      <c r="J90" s="74"/>
    </row>
    <row r="91" spans="1:10" ht="24.75" customHeight="1" x14ac:dyDescent="0.25">
      <c r="A91" s="45"/>
      <c r="B91" s="281"/>
      <c r="C91" s="281"/>
      <c r="D91" s="281"/>
      <c r="E91" s="281"/>
      <c r="F91" s="281"/>
      <c r="G91" s="281"/>
      <c r="H91" s="281"/>
      <c r="I91" s="281"/>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36" t="s">
        <v>840</v>
      </c>
      <c r="B94" s="437"/>
      <c r="C94" s="437"/>
      <c r="D94" s="437"/>
      <c r="E94" s="437"/>
      <c r="F94" s="437"/>
      <c r="G94" s="437"/>
      <c r="H94" s="437"/>
      <c r="I94" s="437"/>
      <c r="J94" s="437"/>
    </row>
    <row r="95" spans="1:10" x14ac:dyDescent="0.25">
      <c r="A95" s="437"/>
      <c r="B95" s="437"/>
      <c r="C95" s="437"/>
      <c r="D95" s="437"/>
      <c r="E95" s="437"/>
      <c r="F95" s="437"/>
      <c r="G95" s="437"/>
      <c r="H95" s="437"/>
      <c r="I95" s="437"/>
      <c r="J95" s="437"/>
    </row>
    <row r="96" spans="1:10" x14ac:dyDescent="0.25">
      <c r="A96" s="437"/>
      <c r="B96" s="437"/>
      <c r="C96" s="437"/>
      <c r="D96" s="437"/>
      <c r="E96" s="437"/>
      <c r="F96" s="437"/>
      <c r="G96" s="437"/>
      <c r="H96" s="437"/>
      <c r="I96" s="437"/>
      <c r="J96" s="437"/>
    </row>
    <row r="97" spans="1:11" ht="12.75" hidden="1" customHeight="1" x14ac:dyDescent="0.25">
      <c r="A97" s="437"/>
      <c r="B97" s="437"/>
      <c r="C97" s="437"/>
      <c r="D97" s="437"/>
      <c r="E97" s="437"/>
      <c r="F97" s="437"/>
      <c r="G97" s="437"/>
      <c r="H97" s="437"/>
      <c r="I97" s="437"/>
      <c r="J97" s="437"/>
    </row>
    <row r="98" spans="1:11" ht="12.75" hidden="1" customHeight="1" x14ac:dyDescent="0.25">
      <c r="A98" s="437"/>
      <c r="B98" s="437"/>
      <c r="C98" s="437"/>
      <c r="D98" s="437"/>
      <c r="E98" s="437"/>
      <c r="F98" s="437"/>
      <c r="G98" s="437"/>
      <c r="H98" s="437"/>
      <c r="I98" s="437"/>
      <c r="J98" s="437"/>
    </row>
    <row r="99" spans="1:11" ht="12.75" hidden="1" customHeight="1" x14ac:dyDescent="0.25">
      <c r="A99" s="437"/>
      <c r="B99" s="437"/>
      <c r="C99" s="437"/>
      <c r="D99" s="437"/>
      <c r="E99" s="437"/>
      <c r="F99" s="437"/>
      <c r="G99" s="437"/>
      <c r="H99" s="437"/>
      <c r="I99" s="437"/>
      <c r="J99" s="437"/>
    </row>
    <row r="100" spans="1:11" ht="12.75" hidden="1" customHeight="1" x14ac:dyDescent="0.25">
      <c r="A100" s="437"/>
      <c r="B100" s="437"/>
      <c r="C100" s="437"/>
      <c r="D100" s="437"/>
      <c r="E100" s="437"/>
      <c r="F100" s="437"/>
      <c r="G100" s="437"/>
      <c r="H100" s="437"/>
      <c r="I100" s="437"/>
      <c r="J100" s="437"/>
    </row>
    <row r="101" spans="1:11" ht="4.5" customHeight="1" x14ac:dyDescent="0.25">
      <c r="A101" s="437"/>
      <c r="B101" s="437"/>
      <c r="C101" s="437"/>
      <c r="D101" s="437"/>
      <c r="E101" s="437"/>
      <c r="F101" s="437"/>
      <c r="G101" s="437"/>
      <c r="H101" s="437"/>
      <c r="I101" s="437"/>
      <c r="J101" s="437"/>
    </row>
    <row r="102" spans="1:11" ht="7.5" customHeight="1" x14ac:dyDescent="0.25">
      <c r="A102" s="121"/>
      <c r="B102" s="121"/>
      <c r="C102" s="121"/>
      <c r="D102" s="121"/>
      <c r="E102" s="121"/>
      <c r="F102" s="121"/>
      <c r="G102" s="121"/>
      <c r="H102" s="121"/>
      <c r="I102" s="121"/>
      <c r="J102" s="121"/>
    </row>
    <row r="103" spans="1:11" ht="12.75" customHeight="1" x14ac:dyDescent="0.25">
      <c r="A103" s="436" t="s">
        <v>920</v>
      </c>
      <c r="B103" s="437"/>
      <c r="C103" s="437"/>
      <c r="D103" s="437"/>
      <c r="E103" s="437"/>
      <c r="F103" s="437"/>
      <c r="G103" s="437"/>
      <c r="H103" s="437"/>
      <c r="I103" s="437"/>
      <c r="J103" s="437"/>
    </row>
    <row r="104" spans="1:11" ht="12.75" customHeight="1" x14ac:dyDescent="0.25">
      <c r="A104" s="437"/>
      <c r="B104" s="437"/>
      <c r="C104" s="437"/>
      <c r="D104" s="437"/>
      <c r="E104" s="437"/>
      <c r="F104" s="437"/>
      <c r="G104" s="437"/>
      <c r="H104" s="437"/>
      <c r="I104" s="437"/>
      <c r="J104" s="437"/>
    </row>
    <row r="105" spans="1:11" ht="12.75" customHeight="1" x14ac:dyDescent="0.25">
      <c r="A105" s="437"/>
      <c r="B105" s="437"/>
      <c r="C105" s="437"/>
      <c r="D105" s="437"/>
      <c r="E105" s="437"/>
      <c r="F105" s="437"/>
      <c r="G105" s="437"/>
      <c r="H105" s="437"/>
      <c r="I105" s="437"/>
      <c r="J105" s="437"/>
    </row>
    <row r="106" spans="1:11" ht="12.75" customHeight="1" x14ac:dyDescent="0.25">
      <c r="A106" s="46"/>
      <c r="B106" s="46"/>
      <c r="C106" s="46"/>
      <c r="D106" s="46"/>
      <c r="E106" s="46"/>
      <c r="F106" s="46"/>
      <c r="G106" s="46"/>
      <c r="H106" s="46"/>
      <c r="I106" s="46"/>
      <c r="J106" s="46"/>
    </row>
    <row r="107" spans="1:11" ht="20.399999999999999" customHeight="1" x14ac:dyDescent="0.25">
      <c r="A107" s="439" t="s">
        <v>914</v>
      </c>
      <c r="B107" s="440"/>
      <c r="C107" s="440"/>
      <c r="D107" s="440"/>
      <c r="E107" s="440"/>
      <c r="F107" s="440"/>
      <c r="G107" s="440"/>
      <c r="H107" s="440"/>
      <c r="I107" s="440"/>
      <c r="J107" s="440"/>
      <c r="K107" s="440"/>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1" t="s">
        <v>848</v>
      </c>
      <c r="B125" s="352"/>
      <c r="C125" s="352"/>
      <c r="D125" s="352"/>
      <c r="E125" s="352"/>
      <c r="F125" s="352"/>
      <c r="G125" s="352"/>
      <c r="H125" s="349" t="str">
        <f>'CONTACT INFORMATION'!$A$24</f>
        <v>Santa Barbara</v>
      </c>
      <c r="I125" s="349"/>
      <c r="J125" s="350"/>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506" t="s">
        <v>807</v>
      </c>
      <c r="B127" s="507"/>
      <c r="C127" s="507"/>
      <c r="D127" s="507"/>
      <c r="E127" s="507"/>
      <c r="F127" s="507"/>
      <c r="G127" s="507"/>
      <c r="H127" s="507"/>
      <c r="I127" s="507"/>
      <c r="J127" s="508"/>
    </row>
    <row r="128" spans="1:12" ht="12.75" customHeight="1" x14ac:dyDescent="0.25">
      <c r="A128" s="447" t="s">
        <v>854</v>
      </c>
      <c r="B128" s="448"/>
      <c r="C128" s="448"/>
      <c r="D128" s="449"/>
      <c r="E128" s="453" t="s">
        <v>932</v>
      </c>
      <c r="F128" s="454"/>
      <c r="G128" s="454"/>
      <c r="H128" s="454"/>
      <c r="I128" s="454"/>
      <c r="J128" s="455"/>
    </row>
    <row r="129" spans="1:16" ht="12.75" customHeight="1" x14ac:dyDescent="0.25">
      <c r="A129" s="475" t="s">
        <v>910</v>
      </c>
      <c r="B129" s="476"/>
      <c r="C129" s="476"/>
      <c r="D129" s="477"/>
      <c r="E129" s="456"/>
      <c r="F129" s="457"/>
      <c r="G129" s="457"/>
      <c r="H129" s="457"/>
      <c r="I129" s="457"/>
      <c r="J129" s="458"/>
    </row>
    <row r="130" spans="1:16" x14ac:dyDescent="0.25">
      <c r="A130" s="450" t="s">
        <v>911</v>
      </c>
      <c r="B130" s="451"/>
      <c r="C130" s="451"/>
      <c r="D130" s="451"/>
      <c r="E130" s="444" t="s">
        <v>489</v>
      </c>
      <c r="F130" s="445"/>
      <c r="G130" s="445"/>
      <c r="H130" s="445"/>
      <c r="I130" s="445"/>
      <c r="J130" s="446"/>
    </row>
    <row r="131" spans="1:16" ht="27" customHeight="1" x14ac:dyDescent="0.25">
      <c r="A131" s="58"/>
      <c r="B131" s="59"/>
      <c r="C131" s="59"/>
      <c r="D131" s="59"/>
      <c r="E131" s="441" t="s">
        <v>535</v>
      </c>
      <c r="F131" s="442"/>
      <c r="G131" s="441" t="s">
        <v>533</v>
      </c>
      <c r="H131" s="442"/>
      <c r="I131" s="481" t="s">
        <v>849</v>
      </c>
      <c r="J131" s="482"/>
    </row>
    <row r="132" spans="1:16" x14ac:dyDescent="0.25">
      <c r="A132" s="505" t="s">
        <v>527</v>
      </c>
      <c r="B132" s="505"/>
      <c r="C132" s="505"/>
      <c r="D132" s="505"/>
      <c r="E132" s="434">
        <v>955649</v>
      </c>
      <c r="F132" s="434"/>
      <c r="G132" s="434">
        <v>589365</v>
      </c>
      <c r="H132" s="434"/>
      <c r="I132" s="435">
        <v>130930</v>
      </c>
      <c r="J132" s="435"/>
    </row>
    <row r="133" spans="1:16" x14ac:dyDescent="0.25">
      <c r="A133" s="452" t="s">
        <v>528</v>
      </c>
      <c r="B133" s="452"/>
      <c r="C133" s="452"/>
      <c r="D133" s="452"/>
      <c r="E133" s="459">
        <v>7057</v>
      </c>
      <c r="F133" s="459"/>
      <c r="G133" s="433">
        <v>9632</v>
      </c>
      <c r="H133" s="433"/>
      <c r="I133" s="443"/>
      <c r="J133" s="443"/>
    </row>
    <row r="134" spans="1:16" x14ac:dyDescent="0.25">
      <c r="A134" s="505" t="s">
        <v>529</v>
      </c>
      <c r="B134" s="505"/>
      <c r="C134" s="505"/>
      <c r="D134" s="505"/>
      <c r="E134" s="434"/>
      <c r="F134" s="434"/>
      <c r="G134" s="434"/>
      <c r="H134" s="434"/>
      <c r="I134" s="435"/>
      <c r="J134" s="435"/>
    </row>
    <row r="135" spans="1:16" x14ac:dyDescent="0.25">
      <c r="A135" s="452" t="s">
        <v>530</v>
      </c>
      <c r="B135" s="452"/>
      <c r="C135" s="452"/>
      <c r="D135" s="452"/>
      <c r="E135" s="459"/>
      <c r="F135" s="459"/>
      <c r="G135" s="433"/>
      <c r="H135" s="433"/>
      <c r="I135" s="443"/>
      <c r="J135" s="443"/>
    </row>
    <row r="136" spans="1:16" x14ac:dyDescent="0.25">
      <c r="A136" s="505" t="s">
        <v>531</v>
      </c>
      <c r="B136" s="505"/>
      <c r="C136" s="505"/>
      <c r="D136" s="505"/>
      <c r="E136" s="434"/>
      <c r="F136" s="434"/>
      <c r="G136" s="434"/>
      <c r="H136" s="434"/>
      <c r="I136" s="435"/>
      <c r="J136" s="435"/>
    </row>
    <row r="137" spans="1:16" x14ac:dyDescent="0.25">
      <c r="A137" s="452" t="s">
        <v>532</v>
      </c>
      <c r="B137" s="452"/>
      <c r="C137" s="452"/>
      <c r="D137" s="452"/>
      <c r="E137" s="459"/>
      <c r="F137" s="459"/>
      <c r="G137" s="433"/>
      <c r="H137" s="433"/>
      <c r="I137" s="443"/>
      <c r="J137" s="443"/>
    </row>
    <row r="138" spans="1:16" x14ac:dyDescent="0.25">
      <c r="A138" s="504" t="s">
        <v>537</v>
      </c>
      <c r="B138" s="505"/>
      <c r="C138" s="505"/>
      <c r="D138" s="505"/>
      <c r="E138" s="498"/>
      <c r="F138" s="498"/>
      <c r="G138" s="498"/>
      <c r="H138" s="498"/>
      <c r="I138" s="499"/>
      <c r="J138" s="499"/>
    </row>
    <row r="139" spans="1:16" x14ac:dyDescent="0.25">
      <c r="A139" s="430"/>
      <c r="B139" s="431"/>
      <c r="C139" s="431"/>
      <c r="D139" s="432"/>
      <c r="E139" s="459"/>
      <c r="F139" s="459"/>
      <c r="G139" s="433"/>
      <c r="H139" s="433"/>
      <c r="I139" s="433"/>
      <c r="J139" s="433"/>
    </row>
    <row r="140" spans="1:16" x14ac:dyDescent="0.25">
      <c r="A140" s="430"/>
      <c r="B140" s="431"/>
      <c r="C140" s="431"/>
      <c r="D140" s="432"/>
      <c r="E140" s="459"/>
      <c r="F140" s="459"/>
      <c r="G140" s="433"/>
      <c r="H140" s="433"/>
      <c r="I140" s="433"/>
      <c r="J140" s="433"/>
    </row>
    <row r="141" spans="1:16" ht="12.75" customHeight="1" x14ac:dyDescent="0.25">
      <c r="A141" s="430"/>
      <c r="B141" s="431"/>
      <c r="C141" s="431"/>
      <c r="D141" s="432"/>
      <c r="E141" s="459"/>
      <c r="F141" s="459"/>
      <c r="G141" s="433"/>
      <c r="H141" s="433"/>
      <c r="I141" s="433"/>
      <c r="J141" s="433"/>
      <c r="P141" s="221"/>
    </row>
    <row r="142" spans="1:16" x14ac:dyDescent="0.25">
      <c r="A142" s="521" t="s">
        <v>534</v>
      </c>
      <c r="B142" s="521"/>
      <c r="C142" s="521"/>
      <c r="D142" s="521"/>
      <c r="E142" s="460">
        <f>SUM(E132:E141)</f>
        <v>962706</v>
      </c>
      <c r="F142" s="460"/>
      <c r="G142" s="460">
        <f>SUM(G132:G141)</f>
        <v>598997</v>
      </c>
      <c r="H142" s="460"/>
      <c r="I142" s="460">
        <f>SUM(I132:I141)</f>
        <v>130930</v>
      </c>
      <c r="J142" s="460"/>
      <c r="L142" s="131"/>
    </row>
    <row r="143" spans="1:16" ht="14.25" customHeight="1" x14ac:dyDescent="0.25">
      <c r="A143" s="466" t="s">
        <v>859</v>
      </c>
      <c r="B143" s="467"/>
      <c r="C143" s="467"/>
      <c r="D143" s="467"/>
      <c r="E143" s="467"/>
      <c r="F143" s="467"/>
      <c r="G143" s="467"/>
      <c r="H143" s="467"/>
      <c r="I143" s="467"/>
      <c r="J143" s="468"/>
      <c r="L143" s="131"/>
    </row>
    <row r="144" spans="1:16" ht="14.25" customHeight="1" x14ac:dyDescent="0.25">
      <c r="A144" s="469" t="s">
        <v>860</v>
      </c>
      <c r="B144" s="470"/>
      <c r="C144" s="470"/>
      <c r="D144" s="470"/>
      <c r="E144" s="470"/>
      <c r="F144" s="470"/>
      <c r="G144" s="470"/>
      <c r="H144" s="470"/>
      <c r="I144" s="470"/>
      <c r="J144" s="471"/>
      <c r="L144" s="131"/>
    </row>
    <row r="145" spans="1:12" ht="14.25" customHeight="1" x14ac:dyDescent="0.25">
      <c r="A145" s="469" t="s">
        <v>861</v>
      </c>
      <c r="B145" s="470"/>
      <c r="C145" s="470"/>
      <c r="D145" s="470"/>
      <c r="E145" s="470"/>
      <c r="F145" s="470"/>
      <c r="G145" s="470"/>
      <c r="H145" s="470"/>
      <c r="I145" s="470"/>
      <c r="J145" s="471"/>
      <c r="L145" s="131"/>
    </row>
    <row r="146" spans="1:12" ht="14.25" customHeight="1" x14ac:dyDescent="0.25">
      <c r="A146" s="472" t="s">
        <v>862</v>
      </c>
      <c r="B146" s="473"/>
      <c r="C146" s="473"/>
      <c r="D146" s="473"/>
      <c r="E146" s="473"/>
      <c r="F146" s="473"/>
      <c r="G146" s="473"/>
      <c r="H146" s="473"/>
      <c r="I146" s="473"/>
      <c r="J146" s="474"/>
      <c r="L146" s="131"/>
    </row>
    <row r="147" spans="1:12" ht="15" customHeight="1" x14ac:dyDescent="0.25">
      <c r="A147" s="512" t="s">
        <v>942</v>
      </c>
      <c r="B147" s="513"/>
      <c r="C147" s="513"/>
      <c r="D147" s="513"/>
      <c r="E147" s="513"/>
      <c r="F147" s="513"/>
      <c r="G147" s="513"/>
      <c r="H147" s="513"/>
      <c r="I147" s="513"/>
      <c r="J147" s="514"/>
      <c r="L147" s="131"/>
    </row>
    <row r="148" spans="1:12" ht="15" customHeight="1" x14ac:dyDescent="0.25">
      <c r="A148" s="515"/>
      <c r="B148" s="516"/>
      <c r="C148" s="516"/>
      <c r="D148" s="516"/>
      <c r="E148" s="516"/>
      <c r="F148" s="516"/>
      <c r="G148" s="516"/>
      <c r="H148" s="516"/>
      <c r="I148" s="516"/>
      <c r="J148" s="517"/>
    </row>
    <row r="149" spans="1:12" ht="15" customHeight="1" x14ac:dyDescent="0.25">
      <c r="A149" s="515"/>
      <c r="B149" s="516"/>
      <c r="C149" s="516"/>
      <c r="D149" s="516"/>
      <c r="E149" s="516"/>
      <c r="F149" s="516"/>
      <c r="G149" s="516"/>
      <c r="H149" s="516"/>
      <c r="I149" s="516"/>
      <c r="J149" s="517"/>
    </row>
    <row r="150" spans="1:12" ht="15" customHeight="1" x14ac:dyDescent="0.25">
      <c r="A150" s="515"/>
      <c r="B150" s="516"/>
      <c r="C150" s="516"/>
      <c r="D150" s="516"/>
      <c r="E150" s="516"/>
      <c r="F150" s="516"/>
      <c r="G150" s="516"/>
      <c r="H150" s="516"/>
      <c r="I150" s="516"/>
      <c r="J150" s="517"/>
    </row>
    <row r="151" spans="1:12" ht="15" customHeight="1" x14ac:dyDescent="0.25">
      <c r="A151" s="515"/>
      <c r="B151" s="516"/>
      <c r="C151" s="516"/>
      <c r="D151" s="516"/>
      <c r="E151" s="516"/>
      <c r="F151" s="516"/>
      <c r="G151" s="516"/>
      <c r="H151" s="516"/>
      <c r="I151" s="516"/>
      <c r="J151" s="517"/>
    </row>
    <row r="152" spans="1:12" ht="15" customHeight="1" x14ac:dyDescent="0.25">
      <c r="A152" s="515"/>
      <c r="B152" s="516"/>
      <c r="C152" s="516"/>
      <c r="D152" s="516"/>
      <c r="E152" s="516"/>
      <c r="F152" s="516"/>
      <c r="G152" s="516"/>
      <c r="H152" s="516"/>
      <c r="I152" s="516"/>
      <c r="J152" s="517"/>
    </row>
    <row r="153" spans="1:12" ht="15" customHeight="1" x14ac:dyDescent="0.25">
      <c r="A153" s="515"/>
      <c r="B153" s="516"/>
      <c r="C153" s="516"/>
      <c r="D153" s="516"/>
      <c r="E153" s="516"/>
      <c r="F153" s="516"/>
      <c r="G153" s="516"/>
      <c r="H153" s="516"/>
      <c r="I153" s="516"/>
      <c r="J153" s="517"/>
    </row>
    <row r="154" spans="1:12" ht="15" customHeight="1" x14ac:dyDescent="0.25">
      <c r="A154" s="515"/>
      <c r="B154" s="516"/>
      <c r="C154" s="516"/>
      <c r="D154" s="516"/>
      <c r="E154" s="516"/>
      <c r="F154" s="516"/>
      <c r="G154" s="516"/>
      <c r="H154" s="516"/>
      <c r="I154" s="516"/>
      <c r="J154" s="517"/>
    </row>
    <row r="155" spans="1:12" ht="15" customHeight="1" x14ac:dyDescent="0.25">
      <c r="A155" s="515"/>
      <c r="B155" s="516"/>
      <c r="C155" s="516"/>
      <c r="D155" s="516"/>
      <c r="E155" s="516"/>
      <c r="F155" s="516"/>
      <c r="G155" s="516"/>
      <c r="H155" s="516"/>
      <c r="I155" s="516"/>
      <c r="J155" s="517"/>
    </row>
    <row r="156" spans="1:12" ht="15" customHeight="1" x14ac:dyDescent="0.25">
      <c r="A156" s="515"/>
      <c r="B156" s="516"/>
      <c r="C156" s="516"/>
      <c r="D156" s="516"/>
      <c r="E156" s="516"/>
      <c r="F156" s="516"/>
      <c r="G156" s="516"/>
      <c r="H156" s="516"/>
      <c r="I156" s="516"/>
      <c r="J156" s="517"/>
    </row>
    <row r="157" spans="1:12" ht="15" customHeight="1" x14ac:dyDescent="0.25">
      <c r="A157" s="515"/>
      <c r="B157" s="516"/>
      <c r="C157" s="516"/>
      <c r="D157" s="516"/>
      <c r="E157" s="516"/>
      <c r="F157" s="516"/>
      <c r="G157" s="516"/>
      <c r="H157" s="516"/>
      <c r="I157" s="516"/>
      <c r="J157" s="517"/>
      <c r="L157" s="131"/>
    </row>
    <row r="158" spans="1:12" ht="15" customHeight="1" x14ac:dyDescent="0.25">
      <c r="A158" s="515"/>
      <c r="B158" s="516"/>
      <c r="C158" s="516"/>
      <c r="D158" s="516"/>
      <c r="E158" s="516"/>
      <c r="F158" s="516"/>
      <c r="G158" s="516"/>
      <c r="H158" s="516"/>
      <c r="I158" s="516"/>
      <c r="J158" s="517"/>
      <c r="L158" s="131"/>
    </row>
    <row r="159" spans="1:12" ht="15" customHeight="1" x14ac:dyDescent="0.25">
      <c r="A159" s="515"/>
      <c r="B159" s="516"/>
      <c r="C159" s="516"/>
      <c r="D159" s="516"/>
      <c r="E159" s="516"/>
      <c r="F159" s="516"/>
      <c r="G159" s="516"/>
      <c r="H159" s="516"/>
      <c r="I159" s="516"/>
      <c r="J159" s="517"/>
      <c r="L159" s="131"/>
    </row>
    <row r="160" spans="1:12" ht="15" customHeight="1" x14ac:dyDescent="0.25">
      <c r="A160" s="515"/>
      <c r="B160" s="516"/>
      <c r="C160" s="516"/>
      <c r="D160" s="516"/>
      <c r="E160" s="516"/>
      <c r="F160" s="516"/>
      <c r="G160" s="516"/>
      <c r="H160" s="516"/>
      <c r="I160" s="516"/>
      <c r="J160" s="517"/>
      <c r="L160" s="131"/>
    </row>
    <row r="161" spans="1:12" ht="15" customHeight="1" x14ac:dyDescent="0.25">
      <c r="A161" s="515"/>
      <c r="B161" s="516"/>
      <c r="C161" s="516"/>
      <c r="D161" s="516"/>
      <c r="E161" s="516"/>
      <c r="F161" s="516"/>
      <c r="G161" s="516"/>
      <c r="H161" s="516"/>
      <c r="I161" s="516"/>
      <c r="J161" s="517"/>
      <c r="L161" s="131"/>
    </row>
    <row r="162" spans="1:12" ht="15" customHeight="1" x14ac:dyDescent="0.25">
      <c r="A162" s="515"/>
      <c r="B162" s="516"/>
      <c r="C162" s="516"/>
      <c r="D162" s="516"/>
      <c r="E162" s="516"/>
      <c r="F162" s="516"/>
      <c r="G162" s="516"/>
      <c r="H162" s="516"/>
      <c r="I162" s="516"/>
      <c r="J162" s="517"/>
      <c r="L162" s="131"/>
    </row>
    <row r="163" spans="1:12" ht="15" customHeight="1" x14ac:dyDescent="0.25">
      <c r="A163" s="515"/>
      <c r="B163" s="516"/>
      <c r="C163" s="516"/>
      <c r="D163" s="516"/>
      <c r="E163" s="516"/>
      <c r="F163" s="516"/>
      <c r="G163" s="516"/>
      <c r="H163" s="516"/>
      <c r="I163" s="516"/>
      <c r="J163" s="517"/>
      <c r="L163" s="131"/>
    </row>
    <row r="164" spans="1:12" ht="15" customHeight="1" x14ac:dyDescent="0.25">
      <c r="A164" s="515"/>
      <c r="B164" s="516"/>
      <c r="C164" s="516"/>
      <c r="D164" s="516"/>
      <c r="E164" s="516"/>
      <c r="F164" s="516"/>
      <c r="G164" s="516"/>
      <c r="H164" s="516"/>
      <c r="I164" s="516"/>
      <c r="J164" s="517"/>
      <c r="L164" s="131"/>
    </row>
    <row r="165" spans="1:12" ht="15" customHeight="1" x14ac:dyDescent="0.25">
      <c r="A165" s="515"/>
      <c r="B165" s="516"/>
      <c r="C165" s="516"/>
      <c r="D165" s="516"/>
      <c r="E165" s="516"/>
      <c r="F165" s="516"/>
      <c r="G165" s="516"/>
      <c r="H165" s="516"/>
      <c r="I165" s="516"/>
      <c r="J165" s="517"/>
      <c r="L165" s="131"/>
    </row>
    <row r="166" spans="1:12" ht="15" customHeight="1" x14ac:dyDescent="0.25">
      <c r="A166" s="515"/>
      <c r="B166" s="516"/>
      <c r="C166" s="516"/>
      <c r="D166" s="516"/>
      <c r="E166" s="516"/>
      <c r="F166" s="516"/>
      <c r="G166" s="516"/>
      <c r="H166" s="516"/>
      <c r="I166" s="516"/>
      <c r="J166" s="517"/>
      <c r="L166" s="131"/>
    </row>
    <row r="167" spans="1:12" ht="15" customHeight="1" x14ac:dyDescent="0.25">
      <c r="A167" s="515"/>
      <c r="B167" s="516"/>
      <c r="C167" s="516"/>
      <c r="D167" s="516"/>
      <c r="E167" s="516"/>
      <c r="F167" s="516"/>
      <c r="G167" s="516"/>
      <c r="H167" s="516"/>
      <c r="I167" s="516"/>
      <c r="J167" s="517"/>
      <c r="L167" s="131"/>
    </row>
    <row r="168" spans="1:12" ht="15" customHeight="1" x14ac:dyDescent="0.25">
      <c r="A168" s="515"/>
      <c r="B168" s="516"/>
      <c r="C168" s="516"/>
      <c r="D168" s="516"/>
      <c r="E168" s="516"/>
      <c r="F168" s="516"/>
      <c r="G168" s="516"/>
      <c r="H168" s="516"/>
      <c r="I168" s="516"/>
      <c r="J168" s="517"/>
      <c r="L168" s="131"/>
    </row>
    <row r="169" spans="1:12" ht="15" customHeight="1" x14ac:dyDescent="0.25">
      <c r="A169" s="515"/>
      <c r="B169" s="516"/>
      <c r="C169" s="516"/>
      <c r="D169" s="516"/>
      <c r="E169" s="516"/>
      <c r="F169" s="516"/>
      <c r="G169" s="516"/>
      <c r="H169" s="516"/>
      <c r="I169" s="516"/>
      <c r="J169" s="517"/>
      <c r="L169" s="131"/>
    </row>
    <row r="170" spans="1:12" ht="15" customHeight="1" x14ac:dyDescent="0.25">
      <c r="A170" s="515"/>
      <c r="B170" s="516"/>
      <c r="C170" s="516"/>
      <c r="D170" s="516"/>
      <c r="E170" s="516"/>
      <c r="F170" s="516"/>
      <c r="G170" s="516"/>
      <c r="H170" s="516"/>
      <c r="I170" s="516"/>
      <c r="J170" s="517"/>
      <c r="K170" s="189"/>
      <c r="L170" s="189"/>
    </row>
    <row r="171" spans="1:12" ht="15" customHeight="1" x14ac:dyDescent="0.25">
      <c r="A171" s="515"/>
      <c r="B171" s="516"/>
      <c r="C171" s="516"/>
      <c r="D171" s="516"/>
      <c r="E171" s="516"/>
      <c r="F171" s="516"/>
      <c r="G171" s="516"/>
      <c r="H171" s="516"/>
      <c r="I171" s="516"/>
      <c r="J171" s="517"/>
    </row>
    <row r="172" spans="1:12" ht="15" customHeight="1" x14ac:dyDescent="0.25">
      <c r="A172" s="515"/>
      <c r="B172" s="516"/>
      <c r="C172" s="516"/>
      <c r="D172" s="516"/>
      <c r="E172" s="516"/>
      <c r="F172" s="516"/>
      <c r="G172" s="516"/>
      <c r="H172" s="516"/>
      <c r="I172" s="516"/>
      <c r="J172" s="517"/>
    </row>
    <row r="173" spans="1:12" ht="15" customHeight="1" x14ac:dyDescent="0.25">
      <c r="A173" s="515"/>
      <c r="B173" s="516"/>
      <c r="C173" s="516"/>
      <c r="D173" s="516"/>
      <c r="E173" s="516"/>
      <c r="F173" s="516"/>
      <c r="G173" s="516"/>
      <c r="H173" s="516"/>
      <c r="I173" s="516"/>
      <c r="J173" s="517"/>
    </row>
    <row r="174" spans="1:12" ht="15" customHeight="1" x14ac:dyDescent="0.25">
      <c r="A174" s="518"/>
      <c r="B174" s="519"/>
      <c r="C174" s="519"/>
      <c r="D174" s="519"/>
      <c r="E174" s="519"/>
      <c r="F174" s="519"/>
      <c r="G174" s="519"/>
      <c r="H174" s="519"/>
      <c r="I174" s="519"/>
      <c r="J174" s="520"/>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51" t="s">
        <v>848</v>
      </c>
      <c r="B177" s="352"/>
      <c r="C177" s="352"/>
      <c r="D177" s="352"/>
      <c r="E177" s="352"/>
      <c r="F177" s="352"/>
      <c r="G177" s="352"/>
      <c r="H177" s="349" t="str">
        <f>'CONTACT INFORMATION'!$A$24</f>
        <v>Santa Barbara</v>
      </c>
      <c r="I177" s="349"/>
      <c r="J177" s="350"/>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506" t="s">
        <v>809</v>
      </c>
      <c r="B179" s="507"/>
      <c r="C179" s="507"/>
      <c r="D179" s="507"/>
      <c r="E179" s="507"/>
      <c r="F179" s="507"/>
      <c r="G179" s="507"/>
      <c r="H179" s="507"/>
      <c r="I179" s="507"/>
      <c r="J179" s="508"/>
    </row>
    <row r="180" spans="1:20" ht="12.75" customHeight="1" x14ac:dyDescent="0.25">
      <c r="A180" s="447" t="s">
        <v>854</v>
      </c>
      <c r="B180" s="448"/>
      <c r="C180" s="448"/>
      <c r="D180" s="449"/>
      <c r="E180" s="453" t="s">
        <v>933</v>
      </c>
      <c r="F180" s="454"/>
      <c r="G180" s="454"/>
      <c r="H180" s="454"/>
      <c r="I180" s="454"/>
      <c r="J180" s="455"/>
    </row>
    <row r="181" spans="1:20" ht="12.75" customHeight="1" x14ac:dyDescent="0.25">
      <c r="A181" s="475" t="s">
        <v>910</v>
      </c>
      <c r="B181" s="476"/>
      <c r="C181" s="476"/>
      <c r="D181" s="477"/>
      <c r="E181" s="456"/>
      <c r="F181" s="457"/>
      <c r="G181" s="457"/>
      <c r="H181" s="457"/>
      <c r="I181" s="457"/>
      <c r="J181" s="458"/>
    </row>
    <row r="182" spans="1:20" x14ac:dyDescent="0.25">
      <c r="A182" s="450" t="s">
        <v>911</v>
      </c>
      <c r="B182" s="451"/>
      <c r="C182" s="451"/>
      <c r="D182" s="451"/>
      <c r="E182" s="478" t="s">
        <v>502</v>
      </c>
      <c r="F182" s="479"/>
      <c r="G182" s="479"/>
      <c r="H182" s="479"/>
      <c r="I182" s="479"/>
      <c r="J182" s="480"/>
    </row>
    <row r="183" spans="1:20" s="158" customFormat="1" ht="27" customHeight="1" x14ac:dyDescent="0.25">
      <c r="A183" s="157"/>
      <c r="B183" s="208"/>
      <c r="C183" s="208"/>
      <c r="D183" s="208"/>
      <c r="E183" s="441" t="s">
        <v>535</v>
      </c>
      <c r="F183" s="442"/>
      <c r="G183" s="441" t="s">
        <v>533</v>
      </c>
      <c r="H183" s="442"/>
      <c r="I183" s="481" t="s">
        <v>849</v>
      </c>
      <c r="J183" s="482"/>
      <c r="K183" s="39"/>
      <c r="L183" s="39"/>
      <c r="M183" s="39"/>
      <c r="N183" s="39"/>
      <c r="O183" s="39"/>
      <c r="P183" s="39"/>
      <c r="Q183" s="39"/>
      <c r="R183" s="39"/>
      <c r="S183" s="39"/>
      <c r="T183"/>
    </row>
    <row r="184" spans="1:20" x14ac:dyDescent="0.25">
      <c r="A184" s="463" t="s">
        <v>527</v>
      </c>
      <c r="B184" s="464"/>
      <c r="C184" s="464"/>
      <c r="D184" s="465"/>
      <c r="E184" s="434"/>
      <c r="F184" s="434"/>
      <c r="G184" s="434">
        <v>293411</v>
      </c>
      <c r="H184" s="434"/>
      <c r="I184" s="435">
        <v>4327</v>
      </c>
      <c r="J184" s="435"/>
    </row>
    <row r="185" spans="1:20" x14ac:dyDescent="0.25">
      <c r="A185" s="487" t="s">
        <v>528</v>
      </c>
      <c r="B185" s="488"/>
      <c r="C185" s="488"/>
      <c r="D185" s="489"/>
      <c r="E185" s="459"/>
      <c r="F185" s="459"/>
      <c r="G185" s="433">
        <v>4797</v>
      </c>
      <c r="H185" s="433"/>
      <c r="I185" s="443"/>
      <c r="J185" s="443"/>
    </row>
    <row r="186" spans="1:20" x14ac:dyDescent="0.25">
      <c r="A186" s="463" t="s">
        <v>529</v>
      </c>
      <c r="B186" s="464"/>
      <c r="C186" s="464"/>
      <c r="D186" s="465"/>
      <c r="E186" s="434"/>
      <c r="F186" s="434"/>
      <c r="G186" s="434"/>
      <c r="H186" s="434"/>
      <c r="I186" s="435"/>
      <c r="J186" s="435"/>
    </row>
    <row r="187" spans="1:20" x14ac:dyDescent="0.25">
      <c r="A187" s="487" t="s">
        <v>530</v>
      </c>
      <c r="B187" s="488"/>
      <c r="C187" s="488"/>
      <c r="D187" s="489"/>
      <c r="E187" s="459"/>
      <c r="F187" s="459"/>
      <c r="G187" s="433"/>
      <c r="H187" s="433"/>
      <c r="I187" s="443"/>
      <c r="J187" s="443"/>
    </row>
    <row r="188" spans="1:20" x14ac:dyDescent="0.25">
      <c r="A188" s="463" t="s">
        <v>531</v>
      </c>
      <c r="B188" s="464"/>
      <c r="C188" s="464"/>
      <c r="D188" s="465"/>
      <c r="E188" s="434"/>
      <c r="F188" s="434"/>
      <c r="G188" s="434"/>
      <c r="H188" s="434"/>
      <c r="I188" s="435"/>
      <c r="J188" s="435"/>
    </row>
    <row r="189" spans="1:20" x14ac:dyDescent="0.25">
      <c r="A189" s="487" t="s">
        <v>532</v>
      </c>
      <c r="B189" s="488"/>
      <c r="C189" s="488"/>
      <c r="D189" s="489"/>
      <c r="E189" s="459"/>
      <c r="F189" s="459"/>
      <c r="G189" s="433"/>
      <c r="H189" s="433"/>
      <c r="I189" s="443"/>
      <c r="J189" s="443"/>
    </row>
    <row r="190" spans="1:20" x14ac:dyDescent="0.25">
      <c r="A190" s="463" t="s">
        <v>537</v>
      </c>
      <c r="B190" s="464"/>
      <c r="C190" s="464"/>
      <c r="D190" s="465"/>
      <c r="E190" s="498"/>
      <c r="F190" s="498"/>
      <c r="G190" s="498"/>
      <c r="H190" s="498"/>
      <c r="I190" s="499"/>
      <c r="J190" s="499"/>
    </row>
    <row r="191" spans="1:20" x14ac:dyDescent="0.25">
      <c r="A191" s="486"/>
      <c r="B191" s="431"/>
      <c r="C191" s="431"/>
      <c r="D191" s="432"/>
      <c r="E191" s="459"/>
      <c r="F191" s="459"/>
      <c r="G191" s="433"/>
      <c r="H191" s="433"/>
      <c r="I191" s="433"/>
      <c r="J191" s="433"/>
    </row>
    <row r="192" spans="1:20" x14ac:dyDescent="0.25">
      <c r="A192" s="486"/>
      <c r="B192" s="431"/>
      <c r="C192" s="431"/>
      <c r="D192" s="432"/>
      <c r="E192" s="459"/>
      <c r="F192" s="459"/>
      <c r="G192" s="433"/>
      <c r="H192" s="433"/>
      <c r="I192" s="433"/>
      <c r="J192" s="433"/>
    </row>
    <row r="193" spans="1:19" ht="12.75" customHeight="1" x14ac:dyDescent="0.25">
      <c r="A193" s="486"/>
      <c r="B193" s="431"/>
      <c r="C193" s="431"/>
      <c r="D193" s="432"/>
      <c r="E193" s="459"/>
      <c r="F193" s="459"/>
      <c r="G193" s="433"/>
      <c r="H193" s="433"/>
      <c r="I193" s="433"/>
      <c r="J193" s="433"/>
    </row>
    <row r="194" spans="1:19" x14ac:dyDescent="0.25">
      <c r="A194" s="483" t="s">
        <v>534</v>
      </c>
      <c r="B194" s="484"/>
      <c r="C194" s="484"/>
      <c r="D194" s="485"/>
      <c r="E194" s="460">
        <f>SUM(E184:E193)</f>
        <v>0</v>
      </c>
      <c r="F194" s="460"/>
      <c r="G194" s="460">
        <f>SUM(G184:G193)</f>
        <v>298208</v>
      </c>
      <c r="H194" s="460"/>
      <c r="I194" s="460">
        <f>SUM(I184:I193)</f>
        <v>4327</v>
      </c>
      <c r="J194" s="460"/>
    </row>
    <row r="195" spans="1:19" s="1" customFormat="1" ht="14.25" customHeight="1" x14ac:dyDescent="0.25">
      <c r="A195" s="466" t="s">
        <v>859</v>
      </c>
      <c r="B195" s="467"/>
      <c r="C195" s="467"/>
      <c r="D195" s="467"/>
      <c r="E195" s="467"/>
      <c r="F195" s="467"/>
      <c r="G195" s="467"/>
      <c r="H195" s="467"/>
      <c r="I195" s="467"/>
      <c r="J195" s="468"/>
      <c r="K195" s="211"/>
      <c r="L195" s="211"/>
      <c r="M195" s="211"/>
      <c r="N195" s="211"/>
      <c r="O195" s="211"/>
      <c r="P195" s="211"/>
      <c r="Q195" s="211"/>
      <c r="R195" s="211"/>
      <c r="S195" s="211"/>
    </row>
    <row r="196" spans="1:19" s="1" customFormat="1" ht="14.25" customHeight="1" x14ac:dyDescent="0.25">
      <c r="A196" s="469" t="s">
        <v>860</v>
      </c>
      <c r="B196" s="470"/>
      <c r="C196" s="470"/>
      <c r="D196" s="470"/>
      <c r="E196" s="470"/>
      <c r="F196" s="470"/>
      <c r="G196" s="470"/>
      <c r="H196" s="470"/>
      <c r="I196" s="470"/>
      <c r="J196" s="471"/>
      <c r="K196" s="211"/>
      <c r="L196" s="211"/>
      <c r="M196" s="211"/>
      <c r="N196" s="211"/>
      <c r="O196" s="211"/>
      <c r="P196" s="211"/>
      <c r="Q196" s="211"/>
      <c r="R196" s="211"/>
      <c r="S196" s="211"/>
    </row>
    <row r="197" spans="1:19" ht="14.25" customHeight="1" x14ac:dyDescent="0.25">
      <c r="A197" s="469" t="s">
        <v>861</v>
      </c>
      <c r="B197" s="470"/>
      <c r="C197" s="470"/>
      <c r="D197" s="470"/>
      <c r="E197" s="470"/>
      <c r="F197" s="470"/>
      <c r="G197" s="470"/>
      <c r="H197" s="470"/>
      <c r="I197" s="470"/>
      <c r="J197" s="471"/>
    </row>
    <row r="198" spans="1:19" ht="14.25" customHeight="1" x14ac:dyDescent="0.25">
      <c r="A198" s="472" t="s">
        <v>862</v>
      </c>
      <c r="B198" s="473"/>
      <c r="C198" s="473"/>
      <c r="D198" s="473"/>
      <c r="E198" s="473"/>
      <c r="F198" s="473"/>
      <c r="G198" s="473"/>
      <c r="H198" s="473"/>
      <c r="I198" s="473"/>
      <c r="J198" s="474"/>
    </row>
    <row r="199" spans="1:19" ht="15.75" customHeight="1" x14ac:dyDescent="0.25">
      <c r="A199" s="301" t="s">
        <v>944</v>
      </c>
      <c r="B199" s="490"/>
      <c r="C199" s="490"/>
      <c r="D199" s="490"/>
      <c r="E199" s="490"/>
      <c r="F199" s="490"/>
      <c r="G199" s="490"/>
      <c r="H199" s="490"/>
      <c r="I199" s="490"/>
      <c r="J199" s="491"/>
    </row>
    <row r="200" spans="1:19" ht="15" customHeight="1" x14ac:dyDescent="0.25">
      <c r="A200" s="492"/>
      <c r="B200" s="493"/>
      <c r="C200" s="493"/>
      <c r="D200" s="493"/>
      <c r="E200" s="493"/>
      <c r="F200" s="493"/>
      <c r="G200" s="493"/>
      <c r="H200" s="493"/>
      <c r="I200" s="493"/>
      <c r="J200" s="494"/>
    </row>
    <row r="201" spans="1:19" ht="15" customHeight="1" x14ac:dyDescent="0.25">
      <c r="A201" s="492"/>
      <c r="B201" s="493"/>
      <c r="C201" s="493"/>
      <c r="D201" s="493"/>
      <c r="E201" s="493"/>
      <c r="F201" s="493"/>
      <c r="G201" s="493"/>
      <c r="H201" s="493"/>
      <c r="I201" s="493"/>
      <c r="J201" s="494"/>
    </row>
    <row r="202" spans="1:19" ht="15" customHeight="1" x14ac:dyDescent="0.25">
      <c r="A202" s="492"/>
      <c r="B202" s="493"/>
      <c r="C202" s="493"/>
      <c r="D202" s="493"/>
      <c r="E202" s="493"/>
      <c r="F202" s="493"/>
      <c r="G202" s="493"/>
      <c r="H202" s="493"/>
      <c r="I202" s="493"/>
      <c r="J202" s="494"/>
    </row>
    <row r="203" spans="1:19" ht="15" customHeight="1" x14ac:dyDescent="0.25">
      <c r="A203" s="492"/>
      <c r="B203" s="493"/>
      <c r="C203" s="493"/>
      <c r="D203" s="493"/>
      <c r="E203" s="493"/>
      <c r="F203" s="493"/>
      <c r="G203" s="493"/>
      <c r="H203" s="493"/>
      <c r="I203" s="493"/>
      <c r="J203" s="494"/>
    </row>
    <row r="204" spans="1:19" ht="15" customHeight="1" x14ac:dyDescent="0.25">
      <c r="A204" s="492"/>
      <c r="B204" s="493"/>
      <c r="C204" s="493"/>
      <c r="D204" s="493"/>
      <c r="E204" s="493"/>
      <c r="F204" s="493"/>
      <c r="G204" s="493"/>
      <c r="H204" s="493"/>
      <c r="I204" s="493"/>
      <c r="J204" s="494"/>
    </row>
    <row r="205" spans="1:19" ht="15" customHeight="1" x14ac:dyDescent="0.25">
      <c r="A205" s="492"/>
      <c r="B205" s="493"/>
      <c r="C205" s="493"/>
      <c r="D205" s="493"/>
      <c r="E205" s="493"/>
      <c r="F205" s="493"/>
      <c r="G205" s="493"/>
      <c r="H205" s="493"/>
      <c r="I205" s="493"/>
      <c r="J205" s="494"/>
    </row>
    <row r="206" spans="1:19" ht="15" customHeight="1" x14ac:dyDescent="0.25">
      <c r="A206" s="492"/>
      <c r="B206" s="493"/>
      <c r="C206" s="493"/>
      <c r="D206" s="493"/>
      <c r="E206" s="493"/>
      <c r="F206" s="493"/>
      <c r="G206" s="493"/>
      <c r="H206" s="493"/>
      <c r="I206" s="493"/>
      <c r="J206" s="494"/>
    </row>
    <row r="207" spans="1:19" ht="15" customHeight="1" x14ac:dyDescent="0.25">
      <c r="A207" s="492"/>
      <c r="B207" s="493"/>
      <c r="C207" s="493"/>
      <c r="D207" s="493"/>
      <c r="E207" s="493"/>
      <c r="F207" s="493"/>
      <c r="G207" s="493"/>
      <c r="H207" s="493"/>
      <c r="I207" s="493"/>
      <c r="J207" s="494"/>
    </row>
    <row r="208" spans="1:19" ht="15" customHeight="1" x14ac:dyDescent="0.25">
      <c r="A208" s="492"/>
      <c r="B208" s="493"/>
      <c r="C208" s="493"/>
      <c r="D208" s="493"/>
      <c r="E208" s="493"/>
      <c r="F208" s="493"/>
      <c r="G208" s="493"/>
      <c r="H208" s="493"/>
      <c r="I208" s="493"/>
      <c r="J208" s="494"/>
    </row>
    <row r="209" spans="1:12" ht="15" customHeight="1" x14ac:dyDescent="0.25">
      <c r="A209" s="492"/>
      <c r="B209" s="493"/>
      <c r="C209" s="493"/>
      <c r="D209" s="493"/>
      <c r="E209" s="493"/>
      <c r="F209" s="493"/>
      <c r="G209" s="493"/>
      <c r="H209" s="493"/>
      <c r="I209" s="493"/>
      <c r="J209" s="494"/>
    </row>
    <row r="210" spans="1:12" ht="15" customHeight="1" x14ac:dyDescent="0.25">
      <c r="A210" s="492"/>
      <c r="B210" s="493"/>
      <c r="C210" s="493"/>
      <c r="D210" s="493"/>
      <c r="E210" s="493"/>
      <c r="F210" s="493"/>
      <c r="G210" s="493"/>
      <c r="H210" s="493"/>
      <c r="I210" s="493"/>
      <c r="J210" s="494"/>
    </row>
    <row r="211" spans="1:12" ht="15" customHeight="1" x14ac:dyDescent="0.25">
      <c r="A211" s="492"/>
      <c r="B211" s="493"/>
      <c r="C211" s="493"/>
      <c r="D211" s="493"/>
      <c r="E211" s="493"/>
      <c r="F211" s="493"/>
      <c r="G211" s="493"/>
      <c r="H211" s="493"/>
      <c r="I211" s="493"/>
      <c r="J211" s="494"/>
    </row>
    <row r="212" spans="1:12" ht="15" customHeight="1" x14ac:dyDescent="0.25">
      <c r="A212" s="492"/>
      <c r="B212" s="493"/>
      <c r="C212" s="493"/>
      <c r="D212" s="493"/>
      <c r="E212" s="493"/>
      <c r="F212" s="493"/>
      <c r="G212" s="493"/>
      <c r="H212" s="493"/>
      <c r="I212" s="493"/>
      <c r="J212" s="494"/>
    </row>
    <row r="213" spans="1:12" ht="15" customHeight="1" x14ac:dyDescent="0.25">
      <c r="A213" s="492"/>
      <c r="B213" s="493"/>
      <c r="C213" s="493"/>
      <c r="D213" s="493"/>
      <c r="E213" s="493"/>
      <c r="F213" s="493"/>
      <c r="G213" s="493"/>
      <c r="H213" s="493"/>
      <c r="I213" s="493"/>
      <c r="J213" s="494"/>
    </row>
    <row r="214" spans="1:12" ht="15" customHeight="1" x14ac:dyDescent="0.25">
      <c r="A214" s="492"/>
      <c r="B214" s="493"/>
      <c r="C214" s="493"/>
      <c r="D214" s="493"/>
      <c r="E214" s="493"/>
      <c r="F214" s="493"/>
      <c r="G214" s="493"/>
      <c r="H214" s="493"/>
      <c r="I214" s="493"/>
      <c r="J214" s="494"/>
    </row>
    <row r="215" spans="1:12" ht="15" customHeight="1" x14ac:dyDescent="0.25">
      <c r="A215" s="492"/>
      <c r="B215" s="493"/>
      <c r="C215" s="493"/>
      <c r="D215" s="493"/>
      <c r="E215" s="493"/>
      <c r="F215" s="493"/>
      <c r="G215" s="493"/>
      <c r="H215" s="493"/>
      <c r="I215" s="493"/>
      <c r="J215" s="494"/>
    </row>
    <row r="216" spans="1:12" ht="15" customHeight="1" x14ac:dyDescent="0.25">
      <c r="A216" s="492"/>
      <c r="B216" s="493"/>
      <c r="C216" s="493"/>
      <c r="D216" s="493"/>
      <c r="E216" s="493"/>
      <c r="F216" s="493"/>
      <c r="G216" s="493"/>
      <c r="H216" s="493"/>
      <c r="I216" s="493"/>
      <c r="J216" s="494"/>
    </row>
    <row r="217" spans="1:12" ht="15" customHeight="1" x14ac:dyDescent="0.25">
      <c r="A217" s="492"/>
      <c r="B217" s="493"/>
      <c r="C217" s="493"/>
      <c r="D217" s="493"/>
      <c r="E217" s="493"/>
      <c r="F217" s="493"/>
      <c r="G217" s="493"/>
      <c r="H217" s="493"/>
      <c r="I217" s="493"/>
      <c r="J217" s="494"/>
    </row>
    <row r="218" spans="1:12" ht="15" customHeight="1" x14ac:dyDescent="0.25">
      <c r="A218" s="492"/>
      <c r="B218" s="493"/>
      <c r="C218" s="493"/>
      <c r="D218" s="493"/>
      <c r="E218" s="493"/>
      <c r="F218" s="493"/>
      <c r="G218" s="493"/>
      <c r="H218" s="493"/>
      <c r="I218" s="493"/>
      <c r="J218" s="494"/>
    </row>
    <row r="219" spans="1:12" ht="15" customHeight="1" x14ac:dyDescent="0.25">
      <c r="A219" s="492"/>
      <c r="B219" s="493"/>
      <c r="C219" s="493"/>
      <c r="D219" s="493"/>
      <c r="E219" s="493"/>
      <c r="F219" s="493"/>
      <c r="G219" s="493"/>
      <c r="H219" s="493"/>
      <c r="I219" s="493"/>
      <c r="J219" s="494"/>
    </row>
    <row r="220" spans="1:12" ht="15" customHeight="1" x14ac:dyDescent="0.25">
      <c r="A220" s="492"/>
      <c r="B220" s="493"/>
      <c r="C220" s="493"/>
      <c r="D220" s="493"/>
      <c r="E220" s="493"/>
      <c r="F220" s="493"/>
      <c r="G220" s="493"/>
      <c r="H220" s="493"/>
      <c r="I220" s="493"/>
      <c r="J220" s="494"/>
    </row>
    <row r="221" spans="1:12" ht="15" customHeight="1" x14ac:dyDescent="0.25">
      <c r="A221" s="492"/>
      <c r="B221" s="493"/>
      <c r="C221" s="493"/>
      <c r="D221" s="493"/>
      <c r="E221" s="493"/>
      <c r="F221" s="493"/>
      <c r="G221" s="493"/>
      <c r="H221" s="493"/>
      <c r="I221" s="493"/>
      <c r="J221" s="494"/>
      <c r="K221" s="189"/>
      <c r="L221" s="189"/>
    </row>
    <row r="222" spans="1:12" ht="15" customHeight="1" x14ac:dyDescent="0.25">
      <c r="A222" s="492"/>
      <c r="B222" s="493"/>
      <c r="C222" s="493"/>
      <c r="D222" s="493"/>
      <c r="E222" s="493"/>
      <c r="F222" s="493"/>
      <c r="G222" s="493"/>
      <c r="H222" s="493"/>
      <c r="I222" s="493"/>
      <c r="J222" s="494"/>
    </row>
    <row r="223" spans="1:12" ht="15" customHeight="1" x14ac:dyDescent="0.25">
      <c r="A223" s="492"/>
      <c r="B223" s="493"/>
      <c r="C223" s="493"/>
      <c r="D223" s="493"/>
      <c r="E223" s="493"/>
      <c r="F223" s="493"/>
      <c r="G223" s="493"/>
      <c r="H223" s="493"/>
      <c r="I223" s="493"/>
      <c r="J223" s="494"/>
    </row>
    <row r="224" spans="1:12" ht="15" customHeight="1" x14ac:dyDescent="0.25">
      <c r="A224" s="492"/>
      <c r="B224" s="493"/>
      <c r="C224" s="493"/>
      <c r="D224" s="493"/>
      <c r="E224" s="493"/>
      <c r="F224" s="493"/>
      <c r="G224" s="493"/>
      <c r="H224" s="493"/>
      <c r="I224" s="493"/>
      <c r="J224" s="494"/>
    </row>
    <row r="225" spans="1:10" ht="15" customHeight="1" x14ac:dyDescent="0.25">
      <c r="A225" s="492"/>
      <c r="B225" s="493"/>
      <c r="C225" s="493"/>
      <c r="D225" s="493"/>
      <c r="E225" s="493"/>
      <c r="F225" s="493"/>
      <c r="G225" s="493"/>
      <c r="H225" s="493"/>
      <c r="I225" s="493"/>
      <c r="J225" s="494"/>
    </row>
    <row r="226" spans="1:10" ht="15" customHeight="1" x14ac:dyDescent="0.25">
      <c r="A226" s="495"/>
      <c r="B226" s="496"/>
      <c r="C226" s="496"/>
      <c r="D226" s="496"/>
      <c r="E226" s="496"/>
      <c r="F226" s="496"/>
      <c r="G226" s="496"/>
      <c r="H226" s="496"/>
      <c r="I226" s="496"/>
      <c r="J226" s="497"/>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1" t="s">
        <v>848</v>
      </c>
      <c r="B230" s="352"/>
      <c r="C230" s="352"/>
      <c r="D230" s="352"/>
      <c r="E230" s="352"/>
      <c r="F230" s="352"/>
      <c r="G230" s="352"/>
      <c r="H230" s="349" t="str">
        <f>'CONTACT INFORMATION'!$A$24</f>
        <v>Santa Barbara</v>
      </c>
      <c r="I230" s="349"/>
      <c r="J230" s="350"/>
    </row>
    <row r="231" spans="1:10" ht="8.1" customHeight="1" x14ac:dyDescent="0.25">
      <c r="A231" s="163"/>
      <c r="B231" s="163"/>
      <c r="C231" s="163"/>
      <c r="D231" s="163"/>
      <c r="E231" s="163"/>
      <c r="F231" s="163"/>
      <c r="G231" s="163"/>
      <c r="H231" s="163"/>
      <c r="I231" s="163"/>
      <c r="J231" s="163"/>
    </row>
    <row r="232" spans="1:10" ht="13.8" x14ac:dyDescent="0.25">
      <c r="A232" s="506" t="s">
        <v>810</v>
      </c>
      <c r="B232" s="507"/>
      <c r="C232" s="507"/>
      <c r="D232" s="507"/>
      <c r="E232" s="507"/>
      <c r="F232" s="507"/>
      <c r="G232" s="507"/>
      <c r="H232" s="507"/>
      <c r="I232" s="507"/>
      <c r="J232" s="508"/>
    </row>
    <row r="233" spans="1:10" ht="12.75" customHeight="1" x14ac:dyDescent="0.25">
      <c r="A233" s="447" t="s">
        <v>854</v>
      </c>
      <c r="B233" s="522"/>
      <c r="C233" s="522"/>
      <c r="D233" s="523"/>
      <c r="E233" s="453" t="s">
        <v>934</v>
      </c>
      <c r="F233" s="454"/>
      <c r="G233" s="454"/>
      <c r="H233" s="454"/>
      <c r="I233" s="454"/>
      <c r="J233" s="455"/>
    </row>
    <row r="234" spans="1:10" ht="12.75" customHeight="1" x14ac:dyDescent="0.25">
      <c r="A234" s="475" t="s">
        <v>910</v>
      </c>
      <c r="B234" s="476"/>
      <c r="C234" s="476"/>
      <c r="D234" s="477"/>
      <c r="E234" s="456"/>
      <c r="F234" s="457"/>
      <c r="G234" s="457"/>
      <c r="H234" s="457"/>
      <c r="I234" s="457"/>
      <c r="J234" s="458"/>
    </row>
    <row r="235" spans="1:10" x14ac:dyDescent="0.25">
      <c r="A235" s="500" t="s">
        <v>911</v>
      </c>
      <c r="B235" s="501"/>
      <c r="C235" s="501"/>
      <c r="D235" s="502"/>
      <c r="E235" s="478" t="s">
        <v>495</v>
      </c>
      <c r="F235" s="479"/>
      <c r="G235" s="479"/>
      <c r="H235" s="479"/>
      <c r="I235" s="479"/>
      <c r="J235" s="480"/>
    </row>
    <row r="236" spans="1:10" ht="27" customHeight="1" x14ac:dyDescent="0.25">
      <c r="A236" s="157"/>
      <c r="B236" s="208"/>
      <c r="C236" s="208"/>
      <c r="D236" s="208"/>
      <c r="E236" s="441" t="s">
        <v>535</v>
      </c>
      <c r="F236" s="442"/>
      <c r="G236" s="441" t="s">
        <v>533</v>
      </c>
      <c r="H236" s="442"/>
      <c r="I236" s="481" t="s">
        <v>849</v>
      </c>
      <c r="J236" s="482"/>
    </row>
    <row r="237" spans="1:10" x14ac:dyDescent="0.25">
      <c r="A237" s="463" t="s">
        <v>527</v>
      </c>
      <c r="B237" s="464"/>
      <c r="C237" s="464"/>
      <c r="D237" s="465"/>
      <c r="E237" s="434"/>
      <c r="F237" s="434"/>
      <c r="G237" s="434"/>
      <c r="H237" s="434"/>
      <c r="I237" s="435"/>
      <c r="J237" s="435"/>
    </row>
    <row r="238" spans="1:10" x14ac:dyDescent="0.25">
      <c r="A238" s="487" t="s">
        <v>528</v>
      </c>
      <c r="B238" s="488"/>
      <c r="C238" s="488"/>
      <c r="D238" s="489"/>
      <c r="E238" s="459"/>
      <c r="F238" s="459"/>
      <c r="G238" s="433"/>
      <c r="H238" s="433"/>
      <c r="I238" s="443"/>
      <c r="J238" s="443"/>
    </row>
    <row r="239" spans="1:10" x14ac:dyDescent="0.25">
      <c r="A239" s="463" t="s">
        <v>529</v>
      </c>
      <c r="B239" s="464"/>
      <c r="C239" s="464"/>
      <c r="D239" s="465"/>
      <c r="E239" s="434"/>
      <c r="F239" s="434"/>
      <c r="G239" s="434"/>
      <c r="H239" s="434"/>
      <c r="I239" s="435"/>
      <c r="J239" s="435"/>
    </row>
    <row r="240" spans="1:10" x14ac:dyDescent="0.25">
      <c r="A240" s="487" t="s">
        <v>530</v>
      </c>
      <c r="B240" s="488"/>
      <c r="C240" s="488"/>
      <c r="D240" s="489"/>
      <c r="E240" s="459"/>
      <c r="F240" s="459"/>
      <c r="G240" s="433">
        <v>123649</v>
      </c>
      <c r="H240" s="433"/>
      <c r="I240" s="443"/>
      <c r="J240" s="443"/>
    </row>
    <row r="241" spans="1:10" x14ac:dyDescent="0.25">
      <c r="A241" s="463" t="s">
        <v>531</v>
      </c>
      <c r="B241" s="464"/>
      <c r="C241" s="464"/>
      <c r="D241" s="465"/>
      <c r="E241" s="434"/>
      <c r="F241" s="434"/>
      <c r="G241" s="434"/>
      <c r="H241" s="434"/>
      <c r="I241" s="435"/>
      <c r="J241" s="435"/>
    </row>
    <row r="242" spans="1:10" x14ac:dyDescent="0.25">
      <c r="A242" s="487" t="s">
        <v>532</v>
      </c>
      <c r="B242" s="488"/>
      <c r="C242" s="488"/>
      <c r="D242" s="489"/>
      <c r="E242" s="459"/>
      <c r="F242" s="459"/>
      <c r="G242" s="433"/>
      <c r="H242" s="433"/>
      <c r="I242" s="443"/>
      <c r="J242" s="443"/>
    </row>
    <row r="243" spans="1:10" x14ac:dyDescent="0.25">
      <c r="A243" s="463" t="s">
        <v>537</v>
      </c>
      <c r="B243" s="464"/>
      <c r="C243" s="464"/>
      <c r="D243" s="465"/>
      <c r="E243" s="498"/>
      <c r="F243" s="498"/>
      <c r="G243" s="498"/>
      <c r="H243" s="498"/>
      <c r="I243" s="499"/>
      <c r="J243" s="499"/>
    </row>
    <row r="244" spans="1:10" x14ac:dyDescent="0.25">
      <c r="A244" s="486"/>
      <c r="B244" s="431"/>
      <c r="C244" s="431"/>
      <c r="D244" s="432"/>
      <c r="E244" s="459"/>
      <c r="F244" s="459"/>
      <c r="G244" s="433"/>
      <c r="H244" s="433"/>
      <c r="I244" s="433"/>
      <c r="J244" s="433"/>
    </row>
    <row r="245" spans="1:10" x14ac:dyDescent="0.25">
      <c r="A245" s="486"/>
      <c r="B245" s="431"/>
      <c r="C245" s="431"/>
      <c r="D245" s="432"/>
      <c r="E245" s="459"/>
      <c r="F245" s="459"/>
      <c r="G245" s="433"/>
      <c r="H245" s="433"/>
      <c r="I245" s="433"/>
      <c r="J245" s="433"/>
    </row>
    <row r="246" spans="1:10" x14ac:dyDescent="0.25">
      <c r="A246" s="486"/>
      <c r="B246" s="431"/>
      <c r="C246" s="431"/>
      <c r="D246" s="432"/>
      <c r="E246" s="459"/>
      <c r="F246" s="459"/>
      <c r="G246" s="433"/>
      <c r="H246" s="433"/>
      <c r="I246" s="433"/>
      <c r="J246" s="433"/>
    </row>
    <row r="247" spans="1:10" x14ac:dyDescent="0.25">
      <c r="A247" s="483" t="s">
        <v>534</v>
      </c>
      <c r="B247" s="484"/>
      <c r="C247" s="484"/>
      <c r="D247" s="485"/>
      <c r="E247" s="460">
        <f>SUM(E237:E246)</f>
        <v>0</v>
      </c>
      <c r="F247" s="460"/>
      <c r="G247" s="460">
        <f>SUM(G237:G246)</f>
        <v>123649</v>
      </c>
      <c r="H247" s="460"/>
      <c r="I247" s="460">
        <f>SUM(I237:I246)</f>
        <v>0</v>
      </c>
      <c r="J247" s="460"/>
    </row>
    <row r="248" spans="1:10" ht="12.75" customHeight="1" x14ac:dyDescent="0.25">
      <c r="A248" s="466" t="s">
        <v>859</v>
      </c>
      <c r="B248" s="467"/>
      <c r="C248" s="467"/>
      <c r="D248" s="467"/>
      <c r="E248" s="467"/>
      <c r="F248" s="467"/>
      <c r="G248" s="467"/>
      <c r="H248" s="467"/>
      <c r="I248" s="467"/>
      <c r="J248" s="468"/>
    </row>
    <row r="249" spans="1:10" ht="12.75" customHeight="1" x14ac:dyDescent="0.25">
      <c r="A249" s="469" t="s">
        <v>860</v>
      </c>
      <c r="B249" s="470"/>
      <c r="C249" s="470"/>
      <c r="D249" s="470"/>
      <c r="E249" s="470"/>
      <c r="F249" s="470"/>
      <c r="G249" s="470"/>
      <c r="H249" s="470"/>
      <c r="I249" s="470"/>
      <c r="J249" s="471"/>
    </row>
    <row r="250" spans="1:10" ht="12.75" customHeight="1" x14ac:dyDescent="0.25">
      <c r="A250" s="469" t="s">
        <v>861</v>
      </c>
      <c r="B250" s="470"/>
      <c r="C250" s="470"/>
      <c r="D250" s="470"/>
      <c r="E250" s="470"/>
      <c r="F250" s="470"/>
      <c r="G250" s="470"/>
      <c r="H250" s="470"/>
      <c r="I250" s="470"/>
      <c r="J250" s="471"/>
    </row>
    <row r="251" spans="1:10" ht="12.75" customHeight="1" x14ac:dyDescent="0.25">
      <c r="A251" s="472" t="s">
        <v>862</v>
      </c>
      <c r="B251" s="473"/>
      <c r="C251" s="473"/>
      <c r="D251" s="473"/>
      <c r="E251" s="473"/>
      <c r="F251" s="473"/>
      <c r="G251" s="473"/>
      <c r="H251" s="473"/>
      <c r="I251" s="473"/>
      <c r="J251" s="474"/>
    </row>
    <row r="252" spans="1:10" x14ac:dyDescent="0.25">
      <c r="A252" s="301" t="s">
        <v>935</v>
      </c>
      <c r="B252" s="490"/>
      <c r="C252" s="490"/>
      <c r="D252" s="490"/>
      <c r="E252" s="490"/>
      <c r="F252" s="490"/>
      <c r="G252" s="490"/>
      <c r="H252" s="490"/>
      <c r="I252" s="490"/>
      <c r="J252" s="491"/>
    </row>
    <row r="253" spans="1:10" x14ac:dyDescent="0.25">
      <c r="A253" s="492"/>
      <c r="B253" s="493"/>
      <c r="C253" s="493"/>
      <c r="D253" s="493"/>
      <c r="E253" s="493"/>
      <c r="F253" s="493"/>
      <c r="G253" s="493"/>
      <c r="H253" s="493"/>
      <c r="I253" s="493"/>
      <c r="J253" s="494"/>
    </row>
    <row r="254" spans="1:10" x14ac:dyDescent="0.25">
      <c r="A254" s="492"/>
      <c r="B254" s="493"/>
      <c r="C254" s="493"/>
      <c r="D254" s="493"/>
      <c r="E254" s="493"/>
      <c r="F254" s="493"/>
      <c r="G254" s="493"/>
      <c r="H254" s="493"/>
      <c r="I254" s="493"/>
      <c r="J254" s="494"/>
    </row>
    <row r="255" spans="1:10" x14ac:dyDescent="0.25">
      <c r="A255" s="492"/>
      <c r="B255" s="493"/>
      <c r="C255" s="493"/>
      <c r="D255" s="493"/>
      <c r="E255" s="493"/>
      <c r="F255" s="493"/>
      <c r="G255" s="493"/>
      <c r="H255" s="493"/>
      <c r="I255" s="493"/>
      <c r="J255" s="494"/>
    </row>
    <row r="256" spans="1:10" x14ac:dyDescent="0.25">
      <c r="A256" s="492"/>
      <c r="B256" s="493"/>
      <c r="C256" s="493"/>
      <c r="D256" s="493"/>
      <c r="E256" s="493"/>
      <c r="F256" s="493"/>
      <c r="G256" s="493"/>
      <c r="H256" s="493"/>
      <c r="I256" s="493"/>
      <c r="J256" s="494"/>
    </row>
    <row r="257" spans="1:10" x14ac:dyDescent="0.25">
      <c r="A257" s="492"/>
      <c r="B257" s="493"/>
      <c r="C257" s="493"/>
      <c r="D257" s="493"/>
      <c r="E257" s="493"/>
      <c r="F257" s="493"/>
      <c r="G257" s="493"/>
      <c r="H257" s="493"/>
      <c r="I257" s="493"/>
      <c r="J257" s="494"/>
    </row>
    <row r="258" spans="1:10" x14ac:dyDescent="0.25">
      <c r="A258" s="492"/>
      <c r="B258" s="493"/>
      <c r="C258" s="493"/>
      <c r="D258" s="493"/>
      <c r="E258" s="493"/>
      <c r="F258" s="493"/>
      <c r="G258" s="493"/>
      <c r="H258" s="493"/>
      <c r="I258" s="493"/>
      <c r="J258" s="494"/>
    </row>
    <row r="259" spans="1:10" x14ac:dyDescent="0.25">
      <c r="A259" s="492"/>
      <c r="B259" s="493"/>
      <c r="C259" s="493"/>
      <c r="D259" s="493"/>
      <c r="E259" s="493"/>
      <c r="F259" s="493"/>
      <c r="G259" s="493"/>
      <c r="H259" s="493"/>
      <c r="I259" s="493"/>
      <c r="J259" s="494"/>
    </row>
    <row r="260" spans="1:10" x14ac:dyDescent="0.25">
      <c r="A260" s="492"/>
      <c r="B260" s="493"/>
      <c r="C260" s="493"/>
      <c r="D260" s="493"/>
      <c r="E260" s="493"/>
      <c r="F260" s="493"/>
      <c r="G260" s="493"/>
      <c r="H260" s="493"/>
      <c r="I260" s="493"/>
      <c r="J260" s="494"/>
    </row>
    <row r="261" spans="1:10" x14ac:dyDescent="0.25">
      <c r="A261" s="492"/>
      <c r="B261" s="493"/>
      <c r="C261" s="493"/>
      <c r="D261" s="493"/>
      <c r="E261" s="493"/>
      <c r="F261" s="493"/>
      <c r="G261" s="493"/>
      <c r="H261" s="493"/>
      <c r="I261" s="493"/>
      <c r="J261" s="494"/>
    </row>
    <row r="262" spans="1:10" x14ac:dyDescent="0.25">
      <c r="A262" s="492"/>
      <c r="B262" s="493"/>
      <c r="C262" s="493"/>
      <c r="D262" s="493"/>
      <c r="E262" s="493"/>
      <c r="F262" s="493"/>
      <c r="G262" s="493"/>
      <c r="H262" s="493"/>
      <c r="I262" s="493"/>
      <c r="J262" s="494"/>
    </row>
    <row r="263" spans="1:10" x14ac:dyDescent="0.25">
      <c r="A263" s="492"/>
      <c r="B263" s="493"/>
      <c r="C263" s="493"/>
      <c r="D263" s="493"/>
      <c r="E263" s="493"/>
      <c r="F263" s="493"/>
      <c r="G263" s="493"/>
      <c r="H263" s="493"/>
      <c r="I263" s="493"/>
      <c r="J263" s="494"/>
    </row>
    <row r="264" spans="1:10" x14ac:dyDescent="0.25">
      <c r="A264" s="492"/>
      <c r="B264" s="493"/>
      <c r="C264" s="493"/>
      <c r="D264" s="493"/>
      <c r="E264" s="493"/>
      <c r="F264" s="493"/>
      <c r="G264" s="493"/>
      <c r="H264" s="493"/>
      <c r="I264" s="493"/>
      <c r="J264" s="494"/>
    </row>
    <row r="265" spans="1:10" x14ac:dyDescent="0.25">
      <c r="A265" s="492"/>
      <c r="B265" s="493"/>
      <c r="C265" s="493"/>
      <c r="D265" s="493"/>
      <c r="E265" s="493"/>
      <c r="F265" s="493"/>
      <c r="G265" s="493"/>
      <c r="H265" s="493"/>
      <c r="I265" s="493"/>
      <c r="J265" s="494"/>
    </row>
    <row r="266" spans="1:10" x14ac:dyDescent="0.25">
      <c r="A266" s="492"/>
      <c r="B266" s="493"/>
      <c r="C266" s="493"/>
      <c r="D266" s="493"/>
      <c r="E266" s="493"/>
      <c r="F266" s="493"/>
      <c r="G266" s="493"/>
      <c r="H266" s="493"/>
      <c r="I266" s="493"/>
      <c r="J266" s="494"/>
    </row>
    <row r="267" spans="1:10" x14ac:dyDescent="0.25">
      <c r="A267" s="492"/>
      <c r="B267" s="493"/>
      <c r="C267" s="493"/>
      <c r="D267" s="493"/>
      <c r="E267" s="493"/>
      <c r="F267" s="493"/>
      <c r="G267" s="493"/>
      <c r="H267" s="493"/>
      <c r="I267" s="493"/>
      <c r="J267" s="494"/>
    </row>
    <row r="268" spans="1:10" x14ac:dyDescent="0.25">
      <c r="A268" s="492"/>
      <c r="B268" s="493"/>
      <c r="C268" s="493"/>
      <c r="D268" s="493"/>
      <c r="E268" s="493"/>
      <c r="F268" s="493"/>
      <c r="G268" s="493"/>
      <c r="H268" s="493"/>
      <c r="I268" s="493"/>
      <c r="J268" s="494"/>
    </row>
    <row r="269" spans="1:10" x14ac:dyDescent="0.25">
      <c r="A269" s="492"/>
      <c r="B269" s="493"/>
      <c r="C269" s="493"/>
      <c r="D269" s="493"/>
      <c r="E269" s="493"/>
      <c r="F269" s="493"/>
      <c r="G269" s="493"/>
      <c r="H269" s="493"/>
      <c r="I269" s="493"/>
      <c r="J269" s="494"/>
    </row>
    <row r="270" spans="1:10" x14ac:dyDescent="0.25">
      <c r="A270" s="492"/>
      <c r="B270" s="493"/>
      <c r="C270" s="493"/>
      <c r="D270" s="493"/>
      <c r="E270" s="493"/>
      <c r="F270" s="493"/>
      <c r="G270" s="493"/>
      <c r="H270" s="493"/>
      <c r="I270" s="493"/>
      <c r="J270" s="494"/>
    </row>
    <row r="271" spans="1:10" x14ac:dyDescent="0.25">
      <c r="A271" s="492"/>
      <c r="B271" s="493"/>
      <c r="C271" s="493"/>
      <c r="D271" s="493"/>
      <c r="E271" s="493"/>
      <c r="F271" s="493"/>
      <c r="G271" s="493"/>
      <c r="H271" s="493"/>
      <c r="I271" s="493"/>
      <c r="J271" s="494"/>
    </row>
    <row r="272" spans="1:10" x14ac:dyDescent="0.25">
      <c r="A272" s="492"/>
      <c r="B272" s="493"/>
      <c r="C272" s="493"/>
      <c r="D272" s="493"/>
      <c r="E272" s="493"/>
      <c r="F272" s="493"/>
      <c r="G272" s="493"/>
      <c r="H272" s="493"/>
      <c r="I272" s="493"/>
      <c r="J272" s="494"/>
    </row>
    <row r="273" spans="1:10" x14ac:dyDescent="0.25">
      <c r="A273" s="492"/>
      <c r="B273" s="493"/>
      <c r="C273" s="493"/>
      <c r="D273" s="493"/>
      <c r="E273" s="493"/>
      <c r="F273" s="493"/>
      <c r="G273" s="493"/>
      <c r="H273" s="493"/>
      <c r="I273" s="493"/>
      <c r="J273" s="494"/>
    </row>
    <row r="274" spans="1:10" x14ac:dyDescent="0.25">
      <c r="A274" s="492"/>
      <c r="B274" s="493"/>
      <c r="C274" s="493"/>
      <c r="D274" s="493"/>
      <c r="E274" s="493"/>
      <c r="F274" s="493"/>
      <c r="G274" s="493"/>
      <c r="H274" s="493"/>
      <c r="I274" s="493"/>
      <c r="J274" s="494"/>
    </row>
    <row r="275" spans="1:10" x14ac:dyDescent="0.25">
      <c r="A275" s="492"/>
      <c r="B275" s="493"/>
      <c r="C275" s="493"/>
      <c r="D275" s="493"/>
      <c r="E275" s="493"/>
      <c r="F275" s="493"/>
      <c r="G275" s="493"/>
      <c r="H275" s="493"/>
      <c r="I275" s="493"/>
      <c r="J275" s="494"/>
    </row>
    <row r="276" spans="1:10" x14ac:dyDescent="0.25">
      <c r="A276" s="492"/>
      <c r="B276" s="493"/>
      <c r="C276" s="493"/>
      <c r="D276" s="493"/>
      <c r="E276" s="493"/>
      <c r="F276" s="493"/>
      <c r="G276" s="493"/>
      <c r="H276" s="493"/>
      <c r="I276" s="493"/>
      <c r="J276" s="494"/>
    </row>
    <row r="277" spans="1:10" x14ac:dyDescent="0.25">
      <c r="A277" s="492"/>
      <c r="B277" s="493"/>
      <c r="C277" s="493"/>
      <c r="D277" s="493"/>
      <c r="E277" s="493"/>
      <c r="F277" s="493"/>
      <c r="G277" s="493"/>
      <c r="H277" s="493"/>
      <c r="I277" s="493"/>
      <c r="J277" s="494"/>
    </row>
    <row r="278" spans="1:10" x14ac:dyDescent="0.25">
      <c r="A278" s="492"/>
      <c r="B278" s="493"/>
      <c r="C278" s="493"/>
      <c r="D278" s="493"/>
      <c r="E278" s="493"/>
      <c r="F278" s="493"/>
      <c r="G278" s="493"/>
      <c r="H278" s="493"/>
      <c r="I278" s="493"/>
      <c r="J278" s="494"/>
    </row>
    <row r="279" spans="1:10" x14ac:dyDescent="0.25">
      <c r="A279" s="492"/>
      <c r="B279" s="493"/>
      <c r="C279" s="493"/>
      <c r="D279" s="493"/>
      <c r="E279" s="493"/>
      <c r="F279" s="493"/>
      <c r="G279" s="493"/>
      <c r="H279" s="493"/>
      <c r="I279" s="493"/>
      <c r="J279" s="494"/>
    </row>
    <row r="280" spans="1:10" x14ac:dyDescent="0.25">
      <c r="A280" s="492"/>
      <c r="B280" s="493"/>
      <c r="C280" s="493"/>
      <c r="D280" s="493"/>
      <c r="E280" s="493"/>
      <c r="F280" s="493"/>
      <c r="G280" s="493"/>
      <c r="H280" s="493"/>
      <c r="I280" s="493"/>
      <c r="J280" s="494"/>
    </row>
    <row r="281" spans="1:10" x14ac:dyDescent="0.25">
      <c r="A281" s="492"/>
      <c r="B281" s="493"/>
      <c r="C281" s="493"/>
      <c r="D281" s="493"/>
      <c r="E281" s="493"/>
      <c r="F281" s="493"/>
      <c r="G281" s="493"/>
      <c r="H281" s="493"/>
      <c r="I281" s="493"/>
      <c r="J281" s="494"/>
    </row>
    <row r="282" spans="1:10" x14ac:dyDescent="0.25">
      <c r="A282" s="492"/>
      <c r="B282" s="493"/>
      <c r="C282" s="493"/>
      <c r="D282" s="493"/>
      <c r="E282" s="493"/>
      <c r="F282" s="493"/>
      <c r="G282" s="493"/>
      <c r="H282" s="493"/>
      <c r="I282" s="493"/>
      <c r="J282" s="494"/>
    </row>
    <row r="283" spans="1:10" x14ac:dyDescent="0.25">
      <c r="A283" s="492"/>
      <c r="B283" s="493"/>
      <c r="C283" s="493"/>
      <c r="D283" s="493"/>
      <c r="E283" s="493"/>
      <c r="F283" s="493"/>
      <c r="G283" s="493"/>
      <c r="H283" s="493"/>
      <c r="I283" s="493"/>
      <c r="J283" s="494"/>
    </row>
    <row r="284" spans="1:10" x14ac:dyDescent="0.25">
      <c r="A284" s="492"/>
      <c r="B284" s="493"/>
      <c r="C284" s="493"/>
      <c r="D284" s="493"/>
      <c r="E284" s="493"/>
      <c r="F284" s="493"/>
      <c r="G284" s="493"/>
      <c r="H284" s="493"/>
      <c r="I284" s="493"/>
      <c r="J284" s="494"/>
    </row>
    <row r="285" spans="1:10" x14ac:dyDescent="0.25">
      <c r="A285" s="495"/>
      <c r="B285" s="496"/>
      <c r="C285" s="496"/>
      <c r="D285" s="496"/>
      <c r="E285" s="496"/>
      <c r="F285" s="496"/>
      <c r="G285" s="496"/>
      <c r="H285" s="496"/>
      <c r="I285" s="496"/>
      <c r="J285" s="497"/>
    </row>
    <row r="288" spans="1:10" ht="15.6" x14ac:dyDescent="0.3">
      <c r="A288" s="351" t="s">
        <v>848</v>
      </c>
      <c r="B288" s="352"/>
      <c r="C288" s="352"/>
      <c r="D288" s="352"/>
      <c r="E288" s="352"/>
      <c r="F288" s="352"/>
      <c r="G288" s="352"/>
      <c r="H288" s="349" t="str">
        <f>'CONTACT INFORMATION'!$A$24</f>
        <v>Santa Barbara</v>
      </c>
      <c r="I288" s="349"/>
      <c r="J288" s="350"/>
    </row>
    <row r="289" spans="1:10" ht="8.1" customHeight="1" x14ac:dyDescent="0.25">
      <c r="A289" s="163"/>
      <c r="B289" s="163"/>
      <c r="C289" s="163"/>
      <c r="D289" s="163"/>
      <c r="E289" s="163"/>
      <c r="F289" s="163"/>
      <c r="G289" s="163"/>
      <c r="H289" s="163"/>
      <c r="I289" s="163"/>
      <c r="J289" s="163"/>
    </row>
    <row r="290" spans="1:10" ht="13.8" x14ac:dyDescent="0.25">
      <c r="A290" s="506" t="s">
        <v>811</v>
      </c>
      <c r="B290" s="507"/>
      <c r="C290" s="507"/>
      <c r="D290" s="507"/>
      <c r="E290" s="507"/>
      <c r="F290" s="507"/>
      <c r="G290" s="507"/>
      <c r="H290" s="507"/>
      <c r="I290" s="507"/>
      <c r="J290" s="508"/>
    </row>
    <row r="291" spans="1:10" x14ac:dyDescent="0.25">
      <c r="A291" s="447" t="s">
        <v>854</v>
      </c>
      <c r="B291" s="448"/>
      <c r="C291" s="448"/>
      <c r="D291" s="449"/>
      <c r="E291" s="453" t="s">
        <v>936</v>
      </c>
      <c r="F291" s="454"/>
      <c r="G291" s="454"/>
      <c r="H291" s="454"/>
      <c r="I291" s="454"/>
      <c r="J291" s="455"/>
    </row>
    <row r="292" spans="1:10" x14ac:dyDescent="0.25">
      <c r="A292" s="475" t="s">
        <v>853</v>
      </c>
      <c r="B292" s="476"/>
      <c r="C292" s="476"/>
      <c r="D292" s="477"/>
      <c r="E292" s="456"/>
      <c r="F292" s="457"/>
      <c r="G292" s="457"/>
      <c r="H292" s="457"/>
      <c r="I292" s="457"/>
      <c r="J292" s="458"/>
    </row>
    <row r="293" spans="1:10" x14ac:dyDescent="0.25">
      <c r="A293" s="524" t="s">
        <v>808</v>
      </c>
      <c r="B293" s="525"/>
      <c r="C293" s="525"/>
      <c r="D293" s="526"/>
      <c r="E293" s="478" t="s">
        <v>488</v>
      </c>
      <c r="F293" s="479"/>
      <c r="G293" s="479"/>
      <c r="H293" s="479"/>
      <c r="I293" s="479"/>
      <c r="J293" s="480"/>
    </row>
    <row r="294" spans="1:10" ht="27" customHeight="1" x14ac:dyDescent="0.25">
      <c r="A294" s="157"/>
      <c r="B294" s="208"/>
      <c r="C294" s="208"/>
      <c r="D294" s="208"/>
      <c r="E294" s="441" t="s">
        <v>535</v>
      </c>
      <c r="F294" s="442"/>
      <c r="G294" s="441" t="s">
        <v>533</v>
      </c>
      <c r="H294" s="442"/>
      <c r="I294" s="481" t="s">
        <v>849</v>
      </c>
      <c r="J294" s="482"/>
    </row>
    <row r="295" spans="1:10" x14ac:dyDescent="0.25">
      <c r="A295" s="463" t="s">
        <v>527</v>
      </c>
      <c r="B295" s="464"/>
      <c r="C295" s="464"/>
      <c r="D295" s="465"/>
      <c r="E295" s="434"/>
      <c r="F295" s="434"/>
      <c r="G295" s="434"/>
      <c r="H295" s="434"/>
      <c r="I295" s="435"/>
      <c r="J295" s="435"/>
    </row>
    <row r="296" spans="1:10" x14ac:dyDescent="0.25">
      <c r="A296" s="487" t="s">
        <v>528</v>
      </c>
      <c r="B296" s="488"/>
      <c r="C296" s="488"/>
      <c r="D296" s="489"/>
      <c r="E296" s="459"/>
      <c r="F296" s="459"/>
      <c r="G296" s="433"/>
      <c r="H296" s="433"/>
      <c r="I296" s="443"/>
      <c r="J296" s="443"/>
    </row>
    <row r="297" spans="1:10" x14ac:dyDescent="0.25">
      <c r="A297" s="463" t="s">
        <v>529</v>
      </c>
      <c r="B297" s="464"/>
      <c r="C297" s="464"/>
      <c r="D297" s="465"/>
      <c r="E297" s="434"/>
      <c r="F297" s="434"/>
      <c r="G297" s="434"/>
      <c r="H297" s="434"/>
      <c r="I297" s="435"/>
      <c r="J297" s="435"/>
    </row>
    <row r="298" spans="1:10" x14ac:dyDescent="0.25">
      <c r="A298" s="487" t="s">
        <v>530</v>
      </c>
      <c r="B298" s="488"/>
      <c r="C298" s="488"/>
      <c r="D298" s="489"/>
      <c r="E298" s="459">
        <v>3296</v>
      </c>
      <c r="F298" s="459"/>
      <c r="G298" s="433">
        <v>93191</v>
      </c>
      <c r="H298" s="433"/>
      <c r="I298" s="443"/>
      <c r="J298" s="443"/>
    </row>
    <row r="299" spans="1:10" x14ac:dyDescent="0.25">
      <c r="A299" s="463" t="s">
        <v>531</v>
      </c>
      <c r="B299" s="464"/>
      <c r="C299" s="464"/>
      <c r="D299" s="465"/>
      <c r="E299" s="434"/>
      <c r="F299" s="434"/>
      <c r="G299" s="434"/>
      <c r="H299" s="434"/>
      <c r="I299" s="435"/>
      <c r="J299" s="435"/>
    </row>
    <row r="300" spans="1:10" x14ac:dyDescent="0.25">
      <c r="A300" s="487" t="s">
        <v>532</v>
      </c>
      <c r="B300" s="488"/>
      <c r="C300" s="488"/>
      <c r="D300" s="489"/>
      <c r="E300" s="459"/>
      <c r="F300" s="459"/>
      <c r="G300" s="433"/>
      <c r="H300" s="433"/>
      <c r="I300" s="443"/>
      <c r="J300" s="443"/>
    </row>
    <row r="301" spans="1:10" x14ac:dyDescent="0.25">
      <c r="A301" s="463" t="s">
        <v>537</v>
      </c>
      <c r="B301" s="464"/>
      <c r="C301" s="464"/>
      <c r="D301" s="465"/>
      <c r="E301" s="498"/>
      <c r="F301" s="498"/>
      <c r="G301" s="498"/>
      <c r="H301" s="498"/>
      <c r="I301" s="499"/>
      <c r="J301" s="499"/>
    </row>
    <row r="302" spans="1:10" x14ac:dyDescent="0.25">
      <c r="A302" s="486"/>
      <c r="B302" s="431"/>
      <c r="C302" s="431"/>
      <c r="D302" s="432"/>
      <c r="E302" s="459"/>
      <c r="F302" s="459"/>
      <c r="G302" s="433"/>
      <c r="H302" s="433"/>
      <c r="I302" s="433"/>
      <c r="J302" s="433"/>
    </row>
    <row r="303" spans="1:10" x14ac:dyDescent="0.25">
      <c r="A303" s="486"/>
      <c r="B303" s="431"/>
      <c r="C303" s="431"/>
      <c r="D303" s="432"/>
      <c r="E303" s="459"/>
      <c r="F303" s="459"/>
      <c r="G303" s="433"/>
      <c r="H303" s="433"/>
      <c r="I303" s="433"/>
      <c r="J303" s="433"/>
    </row>
    <row r="304" spans="1:10" x14ac:dyDescent="0.25">
      <c r="A304" s="486"/>
      <c r="B304" s="431"/>
      <c r="C304" s="431"/>
      <c r="D304" s="432"/>
      <c r="E304" s="459"/>
      <c r="F304" s="459"/>
      <c r="G304" s="433"/>
      <c r="H304" s="433"/>
      <c r="I304" s="433"/>
      <c r="J304" s="433"/>
    </row>
    <row r="305" spans="1:10" x14ac:dyDescent="0.25">
      <c r="A305" s="483" t="s">
        <v>534</v>
      </c>
      <c r="B305" s="484"/>
      <c r="C305" s="484"/>
      <c r="D305" s="485"/>
      <c r="E305" s="460">
        <f>SUM(E295:E304)</f>
        <v>3296</v>
      </c>
      <c r="F305" s="460"/>
      <c r="G305" s="460">
        <f>SUM(G295:G304)</f>
        <v>93191</v>
      </c>
      <c r="H305" s="460"/>
      <c r="I305" s="460">
        <f>SUM(I295:I304)</f>
        <v>0</v>
      </c>
      <c r="J305" s="460"/>
    </row>
    <row r="306" spans="1:10" x14ac:dyDescent="0.25">
      <c r="A306" s="466" t="s">
        <v>859</v>
      </c>
      <c r="B306" s="467"/>
      <c r="C306" s="467"/>
      <c r="D306" s="467"/>
      <c r="E306" s="467"/>
      <c r="F306" s="467"/>
      <c r="G306" s="467"/>
      <c r="H306" s="467"/>
      <c r="I306" s="467"/>
      <c r="J306" s="468"/>
    </row>
    <row r="307" spans="1:10" x14ac:dyDescent="0.25">
      <c r="A307" s="469" t="s">
        <v>860</v>
      </c>
      <c r="B307" s="470"/>
      <c r="C307" s="470"/>
      <c r="D307" s="470"/>
      <c r="E307" s="470"/>
      <c r="F307" s="470"/>
      <c r="G307" s="470"/>
      <c r="H307" s="470"/>
      <c r="I307" s="470"/>
      <c r="J307" s="471"/>
    </row>
    <row r="308" spans="1:10" x14ac:dyDescent="0.25">
      <c r="A308" s="469" t="s">
        <v>861</v>
      </c>
      <c r="B308" s="470"/>
      <c r="C308" s="470"/>
      <c r="D308" s="470"/>
      <c r="E308" s="470"/>
      <c r="F308" s="470"/>
      <c r="G308" s="470"/>
      <c r="H308" s="470"/>
      <c r="I308" s="470"/>
      <c r="J308" s="471"/>
    </row>
    <row r="309" spans="1:10" x14ac:dyDescent="0.25">
      <c r="A309" s="472" t="s">
        <v>862</v>
      </c>
      <c r="B309" s="473"/>
      <c r="C309" s="473"/>
      <c r="D309" s="473"/>
      <c r="E309" s="473"/>
      <c r="F309" s="473"/>
      <c r="G309" s="473"/>
      <c r="H309" s="473"/>
      <c r="I309" s="473"/>
      <c r="J309" s="474"/>
    </row>
    <row r="310" spans="1:10" x14ac:dyDescent="0.25">
      <c r="A310" s="301" t="s">
        <v>937</v>
      </c>
      <c r="B310" s="490"/>
      <c r="C310" s="490"/>
      <c r="D310" s="490"/>
      <c r="E310" s="490"/>
      <c r="F310" s="490"/>
      <c r="G310" s="490"/>
      <c r="H310" s="490"/>
      <c r="I310" s="490"/>
      <c r="J310" s="491"/>
    </row>
    <row r="311" spans="1:10" x14ac:dyDescent="0.25">
      <c r="A311" s="492"/>
      <c r="B311" s="493"/>
      <c r="C311" s="493"/>
      <c r="D311" s="493"/>
      <c r="E311" s="493"/>
      <c r="F311" s="493"/>
      <c r="G311" s="493"/>
      <c r="H311" s="493"/>
      <c r="I311" s="493"/>
      <c r="J311" s="494"/>
    </row>
    <row r="312" spans="1:10" x14ac:dyDescent="0.25">
      <c r="A312" s="492"/>
      <c r="B312" s="493"/>
      <c r="C312" s="493"/>
      <c r="D312" s="493"/>
      <c r="E312" s="493"/>
      <c r="F312" s="493"/>
      <c r="G312" s="493"/>
      <c r="H312" s="493"/>
      <c r="I312" s="493"/>
      <c r="J312" s="494"/>
    </row>
    <row r="313" spans="1:10" x14ac:dyDescent="0.25">
      <c r="A313" s="492"/>
      <c r="B313" s="493"/>
      <c r="C313" s="493"/>
      <c r="D313" s="493"/>
      <c r="E313" s="493"/>
      <c r="F313" s="493"/>
      <c r="G313" s="493"/>
      <c r="H313" s="493"/>
      <c r="I313" s="493"/>
      <c r="J313" s="494"/>
    </row>
    <row r="314" spans="1:10" x14ac:dyDescent="0.25">
      <c r="A314" s="492"/>
      <c r="B314" s="493"/>
      <c r="C314" s="493"/>
      <c r="D314" s="493"/>
      <c r="E314" s="493"/>
      <c r="F314" s="493"/>
      <c r="G314" s="493"/>
      <c r="H314" s="493"/>
      <c r="I314" s="493"/>
      <c r="J314" s="494"/>
    </row>
    <row r="315" spans="1:10" x14ac:dyDescent="0.25">
      <c r="A315" s="492"/>
      <c r="B315" s="493"/>
      <c r="C315" s="493"/>
      <c r="D315" s="493"/>
      <c r="E315" s="493"/>
      <c r="F315" s="493"/>
      <c r="G315" s="493"/>
      <c r="H315" s="493"/>
      <c r="I315" s="493"/>
      <c r="J315" s="494"/>
    </row>
    <row r="316" spans="1:10" x14ac:dyDescent="0.25">
      <c r="A316" s="492"/>
      <c r="B316" s="493"/>
      <c r="C316" s="493"/>
      <c r="D316" s="493"/>
      <c r="E316" s="493"/>
      <c r="F316" s="493"/>
      <c r="G316" s="493"/>
      <c r="H316" s="493"/>
      <c r="I316" s="493"/>
      <c r="J316" s="494"/>
    </row>
    <row r="317" spans="1:10" x14ac:dyDescent="0.25">
      <c r="A317" s="492"/>
      <c r="B317" s="493"/>
      <c r="C317" s="493"/>
      <c r="D317" s="493"/>
      <c r="E317" s="493"/>
      <c r="F317" s="493"/>
      <c r="G317" s="493"/>
      <c r="H317" s="493"/>
      <c r="I317" s="493"/>
      <c r="J317" s="494"/>
    </row>
    <row r="318" spans="1:10" x14ac:dyDescent="0.25">
      <c r="A318" s="492"/>
      <c r="B318" s="493"/>
      <c r="C318" s="493"/>
      <c r="D318" s="493"/>
      <c r="E318" s="493"/>
      <c r="F318" s="493"/>
      <c r="G318" s="493"/>
      <c r="H318" s="493"/>
      <c r="I318" s="493"/>
      <c r="J318" s="494"/>
    </row>
    <row r="319" spans="1:10" x14ac:dyDescent="0.25">
      <c r="A319" s="492"/>
      <c r="B319" s="493"/>
      <c r="C319" s="493"/>
      <c r="D319" s="493"/>
      <c r="E319" s="493"/>
      <c r="F319" s="493"/>
      <c r="G319" s="493"/>
      <c r="H319" s="493"/>
      <c r="I319" s="493"/>
      <c r="J319" s="494"/>
    </row>
    <row r="320" spans="1:10" x14ac:dyDescent="0.25">
      <c r="A320" s="492"/>
      <c r="B320" s="493"/>
      <c r="C320" s="493"/>
      <c r="D320" s="493"/>
      <c r="E320" s="493"/>
      <c r="F320" s="493"/>
      <c r="G320" s="493"/>
      <c r="H320" s="493"/>
      <c r="I320" s="493"/>
      <c r="J320" s="494"/>
    </row>
    <row r="321" spans="1:10" x14ac:dyDescent="0.25">
      <c r="A321" s="492"/>
      <c r="B321" s="493"/>
      <c r="C321" s="493"/>
      <c r="D321" s="493"/>
      <c r="E321" s="493"/>
      <c r="F321" s="493"/>
      <c r="G321" s="493"/>
      <c r="H321" s="493"/>
      <c r="I321" s="493"/>
      <c r="J321" s="494"/>
    </row>
    <row r="322" spans="1:10" x14ac:dyDescent="0.25">
      <c r="A322" s="492"/>
      <c r="B322" s="493"/>
      <c r="C322" s="493"/>
      <c r="D322" s="493"/>
      <c r="E322" s="493"/>
      <c r="F322" s="493"/>
      <c r="G322" s="493"/>
      <c r="H322" s="493"/>
      <c r="I322" s="493"/>
      <c r="J322" s="494"/>
    </row>
    <row r="323" spans="1:10" x14ac:dyDescent="0.25">
      <c r="A323" s="492"/>
      <c r="B323" s="493"/>
      <c r="C323" s="493"/>
      <c r="D323" s="493"/>
      <c r="E323" s="493"/>
      <c r="F323" s="493"/>
      <c r="G323" s="493"/>
      <c r="H323" s="493"/>
      <c r="I323" s="493"/>
      <c r="J323" s="494"/>
    </row>
    <row r="324" spans="1:10" x14ac:dyDescent="0.25">
      <c r="A324" s="492"/>
      <c r="B324" s="493"/>
      <c r="C324" s="493"/>
      <c r="D324" s="493"/>
      <c r="E324" s="493"/>
      <c r="F324" s="493"/>
      <c r="G324" s="493"/>
      <c r="H324" s="493"/>
      <c r="I324" s="493"/>
      <c r="J324" s="494"/>
    </row>
    <row r="325" spans="1:10" x14ac:dyDescent="0.25">
      <c r="A325" s="492"/>
      <c r="B325" s="493"/>
      <c r="C325" s="493"/>
      <c r="D325" s="493"/>
      <c r="E325" s="493"/>
      <c r="F325" s="493"/>
      <c r="G325" s="493"/>
      <c r="H325" s="493"/>
      <c r="I325" s="493"/>
      <c r="J325" s="494"/>
    </row>
    <row r="326" spans="1:10" x14ac:dyDescent="0.25">
      <c r="A326" s="492"/>
      <c r="B326" s="493"/>
      <c r="C326" s="493"/>
      <c r="D326" s="493"/>
      <c r="E326" s="493"/>
      <c r="F326" s="493"/>
      <c r="G326" s="493"/>
      <c r="H326" s="493"/>
      <c r="I326" s="493"/>
      <c r="J326" s="494"/>
    </row>
    <row r="327" spans="1:10" x14ac:dyDescent="0.25">
      <c r="A327" s="492"/>
      <c r="B327" s="493"/>
      <c r="C327" s="493"/>
      <c r="D327" s="493"/>
      <c r="E327" s="493"/>
      <c r="F327" s="493"/>
      <c r="G327" s="493"/>
      <c r="H327" s="493"/>
      <c r="I327" s="493"/>
      <c r="J327" s="494"/>
    </row>
    <row r="328" spans="1:10" x14ac:dyDescent="0.25">
      <c r="A328" s="492"/>
      <c r="B328" s="493"/>
      <c r="C328" s="493"/>
      <c r="D328" s="493"/>
      <c r="E328" s="493"/>
      <c r="F328" s="493"/>
      <c r="G328" s="493"/>
      <c r="H328" s="493"/>
      <c r="I328" s="493"/>
      <c r="J328" s="494"/>
    </row>
    <row r="329" spans="1:10" x14ac:dyDescent="0.25">
      <c r="A329" s="492"/>
      <c r="B329" s="493"/>
      <c r="C329" s="493"/>
      <c r="D329" s="493"/>
      <c r="E329" s="493"/>
      <c r="F329" s="493"/>
      <c r="G329" s="493"/>
      <c r="H329" s="493"/>
      <c r="I329" s="493"/>
      <c r="J329" s="494"/>
    </row>
    <row r="330" spans="1:10" x14ac:dyDescent="0.25">
      <c r="A330" s="492"/>
      <c r="B330" s="493"/>
      <c r="C330" s="493"/>
      <c r="D330" s="493"/>
      <c r="E330" s="493"/>
      <c r="F330" s="493"/>
      <c r="G330" s="493"/>
      <c r="H330" s="493"/>
      <c r="I330" s="493"/>
      <c r="J330" s="494"/>
    </row>
    <row r="331" spans="1:10" x14ac:dyDescent="0.25">
      <c r="A331" s="492"/>
      <c r="B331" s="493"/>
      <c r="C331" s="493"/>
      <c r="D331" s="493"/>
      <c r="E331" s="493"/>
      <c r="F331" s="493"/>
      <c r="G331" s="493"/>
      <c r="H331" s="493"/>
      <c r="I331" s="493"/>
      <c r="J331" s="494"/>
    </row>
    <row r="332" spans="1:10" x14ac:dyDescent="0.25">
      <c r="A332" s="492"/>
      <c r="B332" s="493"/>
      <c r="C332" s="493"/>
      <c r="D332" s="493"/>
      <c r="E332" s="493"/>
      <c r="F332" s="493"/>
      <c r="G332" s="493"/>
      <c r="H332" s="493"/>
      <c r="I332" s="493"/>
      <c r="J332" s="494"/>
    </row>
    <row r="333" spans="1:10" x14ac:dyDescent="0.25">
      <c r="A333" s="492"/>
      <c r="B333" s="493"/>
      <c r="C333" s="493"/>
      <c r="D333" s="493"/>
      <c r="E333" s="493"/>
      <c r="F333" s="493"/>
      <c r="G333" s="493"/>
      <c r="H333" s="493"/>
      <c r="I333" s="493"/>
      <c r="J333" s="494"/>
    </row>
    <row r="334" spans="1:10" x14ac:dyDescent="0.25">
      <c r="A334" s="492"/>
      <c r="B334" s="493"/>
      <c r="C334" s="493"/>
      <c r="D334" s="493"/>
      <c r="E334" s="493"/>
      <c r="F334" s="493"/>
      <c r="G334" s="493"/>
      <c r="H334" s="493"/>
      <c r="I334" s="493"/>
      <c r="J334" s="494"/>
    </row>
    <row r="335" spans="1:10" x14ac:dyDescent="0.25">
      <c r="A335" s="492"/>
      <c r="B335" s="493"/>
      <c r="C335" s="493"/>
      <c r="D335" s="493"/>
      <c r="E335" s="493"/>
      <c r="F335" s="493"/>
      <c r="G335" s="493"/>
      <c r="H335" s="493"/>
      <c r="I335" s="493"/>
      <c r="J335" s="494"/>
    </row>
    <row r="336" spans="1:10" x14ac:dyDescent="0.25">
      <c r="A336" s="492"/>
      <c r="B336" s="493"/>
      <c r="C336" s="493"/>
      <c r="D336" s="493"/>
      <c r="E336" s="493"/>
      <c r="F336" s="493"/>
      <c r="G336" s="493"/>
      <c r="H336" s="493"/>
      <c r="I336" s="493"/>
      <c r="J336" s="494"/>
    </row>
    <row r="337" spans="1:10" x14ac:dyDescent="0.25">
      <c r="A337" s="492"/>
      <c r="B337" s="493"/>
      <c r="C337" s="493"/>
      <c r="D337" s="493"/>
      <c r="E337" s="493"/>
      <c r="F337" s="493"/>
      <c r="G337" s="493"/>
      <c r="H337" s="493"/>
      <c r="I337" s="493"/>
      <c r="J337" s="494"/>
    </row>
    <row r="338" spans="1:10" x14ac:dyDescent="0.25">
      <c r="A338" s="492"/>
      <c r="B338" s="493"/>
      <c r="C338" s="493"/>
      <c r="D338" s="493"/>
      <c r="E338" s="493"/>
      <c r="F338" s="493"/>
      <c r="G338" s="493"/>
      <c r="H338" s="493"/>
      <c r="I338" s="493"/>
      <c r="J338" s="494"/>
    </row>
    <row r="339" spans="1:10" x14ac:dyDescent="0.25">
      <c r="A339" s="492"/>
      <c r="B339" s="493"/>
      <c r="C339" s="493"/>
      <c r="D339" s="493"/>
      <c r="E339" s="493"/>
      <c r="F339" s="493"/>
      <c r="G339" s="493"/>
      <c r="H339" s="493"/>
      <c r="I339" s="493"/>
      <c r="J339" s="494"/>
    </row>
    <row r="340" spans="1:10" x14ac:dyDescent="0.25">
      <c r="A340" s="492"/>
      <c r="B340" s="493"/>
      <c r="C340" s="493"/>
      <c r="D340" s="493"/>
      <c r="E340" s="493"/>
      <c r="F340" s="493"/>
      <c r="G340" s="493"/>
      <c r="H340" s="493"/>
      <c r="I340" s="493"/>
      <c r="J340" s="494"/>
    </row>
    <row r="341" spans="1:10" x14ac:dyDescent="0.25">
      <c r="A341" s="492"/>
      <c r="B341" s="493"/>
      <c r="C341" s="493"/>
      <c r="D341" s="493"/>
      <c r="E341" s="493"/>
      <c r="F341" s="493"/>
      <c r="G341" s="493"/>
      <c r="H341" s="493"/>
      <c r="I341" s="493"/>
      <c r="J341" s="494"/>
    </row>
    <row r="342" spans="1:10" x14ac:dyDescent="0.25">
      <c r="A342" s="492"/>
      <c r="B342" s="493"/>
      <c r="C342" s="493"/>
      <c r="D342" s="493"/>
      <c r="E342" s="493"/>
      <c r="F342" s="493"/>
      <c r="G342" s="493"/>
      <c r="H342" s="493"/>
      <c r="I342" s="493"/>
      <c r="J342" s="494"/>
    </row>
    <row r="343" spans="1:10" x14ac:dyDescent="0.25">
      <c r="A343" s="492"/>
      <c r="B343" s="493"/>
      <c r="C343" s="493"/>
      <c r="D343" s="493"/>
      <c r="E343" s="493"/>
      <c r="F343" s="493"/>
      <c r="G343" s="493"/>
      <c r="H343" s="493"/>
      <c r="I343" s="493"/>
      <c r="J343" s="494"/>
    </row>
    <row r="344" spans="1:10" x14ac:dyDescent="0.25">
      <c r="A344" s="495"/>
      <c r="B344" s="496"/>
      <c r="C344" s="496"/>
      <c r="D344" s="496"/>
      <c r="E344" s="496"/>
      <c r="F344" s="496"/>
      <c r="G344" s="496"/>
      <c r="H344" s="496"/>
      <c r="I344" s="496"/>
      <c r="J344" s="497"/>
    </row>
    <row r="346" spans="1:10" ht="15.6" x14ac:dyDescent="0.3">
      <c r="A346" s="351" t="s">
        <v>848</v>
      </c>
      <c r="B346" s="352"/>
      <c r="C346" s="352"/>
      <c r="D346" s="352"/>
      <c r="E346" s="352"/>
      <c r="F346" s="352"/>
      <c r="G346" s="352"/>
      <c r="H346" s="349" t="str">
        <f>'CONTACT INFORMATION'!$A$24</f>
        <v>Santa Barbara</v>
      </c>
      <c r="I346" s="349"/>
      <c r="J346" s="350"/>
    </row>
    <row r="347" spans="1:10" ht="8.1" customHeight="1" x14ac:dyDescent="0.25">
      <c r="A347" s="163"/>
      <c r="B347" s="163"/>
      <c r="C347" s="163"/>
      <c r="D347" s="163"/>
      <c r="E347" s="163"/>
      <c r="F347" s="163"/>
      <c r="G347" s="163"/>
      <c r="H347" s="163"/>
      <c r="I347" s="163"/>
      <c r="J347" s="163"/>
    </row>
    <row r="348" spans="1:10" ht="13.8" x14ac:dyDescent="0.25">
      <c r="A348" s="506" t="s">
        <v>855</v>
      </c>
      <c r="B348" s="507"/>
      <c r="C348" s="507"/>
      <c r="D348" s="507"/>
      <c r="E348" s="507"/>
      <c r="F348" s="507"/>
      <c r="G348" s="507"/>
      <c r="H348" s="507"/>
      <c r="I348" s="507"/>
      <c r="J348" s="508"/>
    </row>
    <row r="349" spans="1:10" x14ac:dyDescent="0.25">
      <c r="A349" s="447" t="s">
        <v>854</v>
      </c>
      <c r="B349" s="448"/>
      <c r="C349" s="448"/>
      <c r="D349" s="449"/>
      <c r="E349" s="527" t="s">
        <v>938</v>
      </c>
      <c r="F349" s="528"/>
      <c r="G349" s="528"/>
      <c r="H349" s="528"/>
      <c r="I349" s="528"/>
      <c r="J349" s="529"/>
    </row>
    <row r="350" spans="1:10" x14ac:dyDescent="0.25">
      <c r="A350" s="475" t="s">
        <v>853</v>
      </c>
      <c r="B350" s="476"/>
      <c r="C350" s="476"/>
      <c r="D350" s="477"/>
      <c r="E350" s="530"/>
      <c r="F350" s="531"/>
      <c r="G350" s="531"/>
      <c r="H350" s="531"/>
      <c r="I350" s="531"/>
      <c r="J350" s="532"/>
    </row>
    <row r="351" spans="1:10" x14ac:dyDescent="0.25">
      <c r="A351" s="524" t="s">
        <v>808</v>
      </c>
      <c r="B351" s="525"/>
      <c r="C351" s="525"/>
      <c r="D351" s="526"/>
      <c r="E351" s="478" t="s">
        <v>483</v>
      </c>
      <c r="F351" s="479"/>
      <c r="G351" s="479"/>
      <c r="H351" s="479"/>
      <c r="I351" s="479"/>
      <c r="J351" s="480"/>
    </row>
    <row r="352" spans="1:10" ht="27" customHeight="1" x14ac:dyDescent="0.25">
      <c r="A352" s="157"/>
      <c r="B352" s="208"/>
      <c r="C352" s="208"/>
      <c r="D352" s="208"/>
      <c r="E352" s="441" t="s">
        <v>535</v>
      </c>
      <c r="F352" s="442"/>
      <c r="G352" s="441" t="s">
        <v>533</v>
      </c>
      <c r="H352" s="442"/>
      <c r="I352" s="481" t="s">
        <v>849</v>
      </c>
      <c r="J352" s="482"/>
    </row>
    <row r="353" spans="1:10" x14ac:dyDescent="0.25">
      <c r="A353" s="463" t="s">
        <v>527</v>
      </c>
      <c r="B353" s="464"/>
      <c r="C353" s="464"/>
      <c r="D353" s="465"/>
      <c r="E353" s="434"/>
      <c r="F353" s="434"/>
      <c r="G353" s="434"/>
      <c r="H353" s="434"/>
      <c r="I353" s="435"/>
      <c r="J353" s="435"/>
    </row>
    <row r="354" spans="1:10" x14ac:dyDescent="0.25">
      <c r="A354" s="487" t="s">
        <v>528</v>
      </c>
      <c r="B354" s="488"/>
      <c r="C354" s="488"/>
      <c r="D354" s="489"/>
      <c r="E354" s="459"/>
      <c r="F354" s="459"/>
      <c r="G354" s="433"/>
      <c r="H354" s="433"/>
      <c r="I354" s="443"/>
      <c r="J354" s="443"/>
    </row>
    <row r="355" spans="1:10" x14ac:dyDescent="0.25">
      <c r="A355" s="463" t="s">
        <v>529</v>
      </c>
      <c r="B355" s="464"/>
      <c r="C355" s="464"/>
      <c r="D355" s="465"/>
      <c r="E355" s="434"/>
      <c r="F355" s="434"/>
      <c r="G355" s="434"/>
      <c r="H355" s="434"/>
      <c r="I355" s="435"/>
      <c r="J355" s="435"/>
    </row>
    <row r="356" spans="1:10" x14ac:dyDescent="0.25">
      <c r="A356" s="487" t="s">
        <v>530</v>
      </c>
      <c r="B356" s="488"/>
      <c r="C356" s="488"/>
      <c r="D356" s="489"/>
      <c r="E356" s="459">
        <v>88964</v>
      </c>
      <c r="F356" s="459"/>
      <c r="G356" s="433"/>
      <c r="H356" s="433"/>
      <c r="I356" s="443"/>
      <c r="J356" s="443"/>
    </row>
    <row r="357" spans="1:10" x14ac:dyDescent="0.25">
      <c r="A357" s="463" t="s">
        <v>531</v>
      </c>
      <c r="B357" s="464"/>
      <c r="C357" s="464"/>
      <c r="D357" s="465"/>
      <c r="E357" s="434"/>
      <c r="F357" s="434"/>
      <c r="G357" s="434"/>
      <c r="H357" s="434"/>
      <c r="I357" s="435"/>
      <c r="J357" s="435"/>
    </row>
    <row r="358" spans="1:10" x14ac:dyDescent="0.25">
      <c r="A358" s="487" t="s">
        <v>532</v>
      </c>
      <c r="B358" s="488"/>
      <c r="C358" s="488"/>
      <c r="D358" s="489"/>
      <c r="E358" s="459"/>
      <c r="F358" s="459"/>
      <c r="G358" s="433"/>
      <c r="H358" s="433"/>
      <c r="I358" s="443"/>
      <c r="J358" s="443"/>
    </row>
    <row r="359" spans="1:10" x14ac:dyDescent="0.25">
      <c r="A359" s="463" t="s">
        <v>537</v>
      </c>
      <c r="B359" s="464"/>
      <c r="C359" s="464"/>
      <c r="D359" s="465"/>
      <c r="E359" s="498"/>
      <c r="F359" s="498"/>
      <c r="G359" s="498"/>
      <c r="H359" s="498"/>
      <c r="I359" s="499"/>
      <c r="J359" s="499"/>
    </row>
    <row r="360" spans="1:10" x14ac:dyDescent="0.25">
      <c r="A360" s="486"/>
      <c r="B360" s="431"/>
      <c r="C360" s="431"/>
      <c r="D360" s="432"/>
      <c r="E360" s="459"/>
      <c r="F360" s="459"/>
      <c r="G360" s="433"/>
      <c r="H360" s="433"/>
      <c r="I360" s="433"/>
      <c r="J360" s="433"/>
    </row>
    <row r="361" spans="1:10" x14ac:dyDescent="0.25">
      <c r="A361" s="486"/>
      <c r="B361" s="431"/>
      <c r="C361" s="431"/>
      <c r="D361" s="432"/>
      <c r="E361" s="459"/>
      <c r="F361" s="459"/>
      <c r="G361" s="433"/>
      <c r="H361" s="433"/>
      <c r="I361" s="433"/>
      <c r="J361" s="433"/>
    </row>
    <row r="362" spans="1:10" x14ac:dyDescent="0.25">
      <c r="A362" s="486"/>
      <c r="B362" s="431"/>
      <c r="C362" s="431"/>
      <c r="D362" s="432"/>
      <c r="E362" s="459"/>
      <c r="F362" s="459"/>
      <c r="G362" s="433"/>
      <c r="H362" s="433"/>
      <c r="I362" s="433"/>
      <c r="J362" s="433"/>
    </row>
    <row r="363" spans="1:10" x14ac:dyDescent="0.25">
      <c r="A363" s="483" t="s">
        <v>534</v>
      </c>
      <c r="B363" s="484"/>
      <c r="C363" s="484"/>
      <c r="D363" s="485"/>
      <c r="E363" s="460">
        <f>SUM(E353:E362)</f>
        <v>88964</v>
      </c>
      <c r="F363" s="460"/>
      <c r="G363" s="460">
        <f>SUM(G353:G362)</f>
        <v>0</v>
      </c>
      <c r="H363" s="460"/>
      <c r="I363" s="460">
        <f>SUM(I353:I362)</f>
        <v>0</v>
      </c>
      <c r="J363" s="460"/>
    </row>
    <row r="364" spans="1:10" x14ac:dyDescent="0.25">
      <c r="A364" s="466" t="s">
        <v>859</v>
      </c>
      <c r="B364" s="467"/>
      <c r="C364" s="467"/>
      <c r="D364" s="467"/>
      <c r="E364" s="467"/>
      <c r="F364" s="467"/>
      <c r="G364" s="467"/>
      <c r="H364" s="467"/>
      <c r="I364" s="467"/>
      <c r="J364" s="468"/>
    </row>
    <row r="365" spans="1:10" x14ac:dyDescent="0.25">
      <c r="A365" s="469" t="s">
        <v>860</v>
      </c>
      <c r="B365" s="470"/>
      <c r="C365" s="470"/>
      <c r="D365" s="470"/>
      <c r="E365" s="470"/>
      <c r="F365" s="470"/>
      <c r="G365" s="470"/>
      <c r="H365" s="470"/>
      <c r="I365" s="470"/>
      <c r="J365" s="471"/>
    </row>
    <row r="366" spans="1:10" x14ac:dyDescent="0.25">
      <c r="A366" s="469" t="s">
        <v>861</v>
      </c>
      <c r="B366" s="470"/>
      <c r="C366" s="470"/>
      <c r="D366" s="470"/>
      <c r="E366" s="470"/>
      <c r="F366" s="470"/>
      <c r="G366" s="470"/>
      <c r="H366" s="470"/>
      <c r="I366" s="470"/>
      <c r="J366" s="471"/>
    </row>
    <row r="367" spans="1:10" x14ac:dyDescent="0.25">
      <c r="A367" s="472" t="s">
        <v>862</v>
      </c>
      <c r="B367" s="473"/>
      <c r="C367" s="473"/>
      <c r="D367" s="473"/>
      <c r="E367" s="473"/>
      <c r="F367" s="473"/>
      <c r="G367" s="473"/>
      <c r="H367" s="473"/>
      <c r="I367" s="473"/>
      <c r="J367" s="474"/>
    </row>
    <row r="368" spans="1:10" x14ac:dyDescent="0.25">
      <c r="A368" s="301" t="s">
        <v>939</v>
      </c>
      <c r="B368" s="490"/>
      <c r="C368" s="490"/>
      <c r="D368" s="490"/>
      <c r="E368" s="490"/>
      <c r="F368" s="490"/>
      <c r="G368" s="490"/>
      <c r="H368" s="490"/>
      <c r="I368" s="490"/>
      <c r="J368" s="491"/>
    </row>
    <row r="369" spans="1:10" x14ac:dyDescent="0.25">
      <c r="A369" s="492"/>
      <c r="B369" s="493"/>
      <c r="C369" s="493"/>
      <c r="D369" s="493"/>
      <c r="E369" s="493"/>
      <c r="F369" s="493"/>
      <c r="G369" s="493"/>
      <c r="H369" s="493"/>
      <c r="I369" s="493"/>
      <c r="J369" s="494"/>
    </row>
    <row r="370" spans="1:10" x14ac:dyDescent="0.25">
      <c r="A370" s="492"/>
      <c r="B370" s="493"/>
      <c r="C370" s="493"/>
      <c r="D370" s="493"/>
      <c r="E370" s="493"/>
      <c r="F370" s="493"/>
      <c r="G370" s="493"/>
      <c r="H370" s="493"/>
      <c r="I370" s="493"/>
      <c r="J370" s="494"/>
    </row>
    <row r="371" spans="1:10" x14ac:dyDescent="0.25">
      <c r="A371" s="492"/>
      <c r="B371" s="493"/>
      <c r="C371" s="493"/>
      <c r="D371" s="493"/>
      <c r="E371" s="493"/>
      <c r="F371" s="493"/>
      <c r="G371" s="493"/>
      <c r="H371" s="493"/>
      <c r="I371" s="493"/>
      <c r="J371" s="494"/>
    </row>
    <row r="372" spans="1:10" x14ac:dyDescent="0.25">
      <c r="A372" s="492"/>
      <c r="B372" s="493"/>
      <c r="C372" s="493"/>
      <c r="D372" s="493"/>
      <c r="E372" s="493"/>
      <c r="F372" s="493"/>
      <c r="G372" s="493"/>
      <c r="H372" s="493"/>
      <c r="I372" s="493"/>
      <c r="J372" s="494"/>
    </row>
    <row r="373" spans="1:10" x14ac:dyDescent="0.25">
      <c r="A373" s="492"/>
      <c r="B373" s="493"/>
      <c r="C373" s="493"/>
      <c r="D373" s="493"/>
      <c r="E373" s="493"/>
      <c r="F373" s="493"/>
      <c r="G373" s="493"/>
      <c r="H373" s="493"/>
      <c r="I373" s="493"/>
      <c r="J373" s="494"/>
    </row>
    <row r="374" spans="1:10" x14ac:dyDescent="0.25">
      <c r="A374" s="492"/>
      <c r="B374" s="493"/>
      <c r="C374" s="493"/>
      <c r="D374" s="493"/>
      <c r="E374" s="493"/>
      <c r="F374" s="493"/>
      <c r="G374" s="493"/>
      <c r="H374" s="493"/>
      <c r="I374" s="493"/>
      <c r="J374" s="494"/>
    </row>
    <row r="375" spans="1:10" x14ac:dyDescent="0.25">
      <c r="A375" s="492"/>
      <c r="B375" s="493"/>
      <c r="C375" s="493"/>
      <c r="D375" s="493"/>
      <c r="E375" s="493"/>
      <c r="F375" s="493"/>
      <c r="G375" s="493"/>
      <c r="H375" s="493"/>
      <c r="I375" s="493"/>
      <c r="J375" s="494"/>
    </row>
    <row r="376" spans="1:10" x14ac:dyDescent="0.25">
      <c r="A376" s="492"/>
      <c r="B376" s="493"/>
      <c r="C376" s="493"/>
      <c r="D376" s="493"/>
      <c r="E376" s="493"/>
      <c r="F376" s="493"/>
      <c r="G376" s="493"/>
      <c r="H376" s="493"/>
      <c r="I376" s="493"/>
      <c r="J376" s="494"/>
    </row>
    <row r="377" spans="1:10" x14ac:dyDescent="0.25">
      <c r="A377" s="492"/>
      <c r="B377" s="493"/>
      <c r="C377" s="493"/>
      <c r="D377" s="493"/>
      <c r="E377" s="493"/>
      <c r="F377" s="493"/>
      <c r="G377" s="493"/>
      <c r="H377" s="493"/>
      <c r="I377" s="493"/>
      <c r="J377" s="494"/>
    </row>
    <row r="378" spans="1:10" x14ac:dyDescent="0.25">
      <c r="A378" s="492"/>
      <c r="B378" s="493"/>
      <c r="C378" s="493"/>
      <c r="D378" s="493"/>
      <c r="E378" s="493"/>
      <c r="F378" s="493"/>
      <c r="G378" s="493"/>
      <c r="H378" s="493"/>
      <c r="I378" s="493"/>
      <c r="J378" s="494"/>
    </row>
    <row r="379" spans="1:10" x14ac:dyDescent="0.25">
      <c r="A379" s="492"/>
      <c r="B379" s="493"/>
      <c r="C379" s="493"/>
      <c r="D379" s="493"/>
      <c r="E379" s="493"/>
      <c r="F379" s="493"/>
      <c r="G379" s="493"/>
      <c r="H379" s="493"/>
      <c r="I379" s="493"/>
      <c r="J379" s="494"/>
    </row>
    <row r="380" spans="1:10" x14ac:dyDescent="0.25">
      <c r="A380" s="492"/>
      <c r="B380" s="493"/>
      <c r="C380" s="493"/>
      <c r="D380" s="493"/>
      <c r="E380" s="493"/>
      <c r="F380" s="493"/>
      <c r="G380" s="493"/>
      <c r="H380" s="493"/>
      <c r="I380" s="493"/>
      <c r="J380" s="494"/>
    </row>
    <row r="381" spans="1:10" x14ac:dyDescent="0.25">
      <c r="A381" s="492"/>
      <c r="B381" s="493"/>
      <c r="C381" s="493"/>
      <c r="D381" s="493"/>
      <c r="E381" s="493"/>
      <c r="F381" s="493"/>
      <c r="G381" s="493"/>
      <c r="H381" s="493"/>
      <c r="I381" s="493"/>
      <c r="J381" s="494"/>
    </row>
    <row r="382" spans="1:10" x14ac:dyDescent="0.25">
      <c r="A382" s="492"/>
      <c r="B382" s="493"/>
      <c r="C382" s="493"/>
      <c r="D382" s="493"/>
      <c r="E382" s="493"/>
      <c r="F382" s="493"/>
      <c r="G382" s="493"/>
      <c r="H382" s="493"/>
      <c r="I382" s="493"/>
      <c r="J382" s="494"/>
    </row>
    <row r="383" spans="1:10" x14ac:dyDescent="0.25">
      <c r="A383" s="492"/>
      <c r="B383" s="493"/>
      <c r="C383" s="493"/>
      <c r="D383" s="493"/>
      <c r="E383" s="493"/>
      <c r="F383" s="493"/>
      <c r="G383" s="493"/>
      <c r="H383" s="493"/>
      <c r="I383" s="493"/>
      <c r="J383" s="494"/>
    </row>
    <row r="384" spans="1:10" x14ac:dyDescent="0.25">
      <c r="A384" s="492"/>
      <c r="B384" s="493"/>
      <c r="C384" s="493"/>
      <c r="D384" s="493"/>
      <c r="E384" s="493"/>
      <c r="F384" s="493"/>
      <c r="G384" s="493"/>
      <c r="H384" s="493"/>
      <c r="I384" s="493"/>
      <c r="J384" s="494"/>
    </row>
    <row r="385" spans="1:10" x14ac:dyDescent="0.25">
      <c r="A385" s="492"/>
      <c r="B385" s="493"/>
      <c r="C385" s="493"/>
      <c r="D385" s="493"/>
      <c r="E385" s="493"/>
      <c r="F385" s="493"/>
      <c r="G385" s="493"/>
      <c r="H385" s="493"/>
      <c r="I385" s="493"/>
      <c r="J385" s="494"/>
    </row>
    <row r="386" spans="1:10" x14ac:dyDescent="0.25">
      <c r="A386" s="492"/>
      <c r="B386" s="493"/>
      <c r="C386" s="493"/>
      <c r="D386" s="493"/>
      <c r="E386" s="493"/>
      <c r="F386" s="493"/>
      <c r="G386" s="493"/>
      <c r="H386" s="493"/>
      <c r="I386" s="493"/>
      <c r="J386" s="494"/>
    </row>
    <row r="387" spans="1:10" x14ac:dyDescent="0.25">
      <c r="A387" s="492"/>
      <c r="B387" s="493"/>
      <c r="C387" s="493"/>
      <c r="D387" s="493"/>
      <c r="E387" s="493"/>
      <c r="F387" s="493"/>
      <c r="G387" s="493"/>
      <c r="H387" s="493"/>
      <c r="I387" s="493"/>
      <c r="J387" s="494"/>
    </row>
    <row r="388" spans="1:10" x14ac:dyDescent="0.25">
      <c r="A388" s="492"/>
      <c r="B388" s="493"/>
      <c r="C388" s="493"/>
      <c r="D388" s="493"/>
      <c r="E388" s="493"/>
      <c r="F388" s="493"/>
      <c r="G388" s="493"/>
      <c r="H388" s="493"/>
      <c r="I388" s="493"/>
      <c r="J388" s="494"/>
    </row>
    <row r="389" spans="1:10" x14ac:dyDescent="0.25">
      <c r="A389" s="492"/>
      <c r="B389" s="493"/>
      <c r="C389" s="493"/>
      <c r="D389" s="493"/>
      <c r="E389" s="493"/>
      <c r="F389" s="493"/>
      <c r="G389" s="493"/>
      <c r="H389" s="493"/>
      <c r="I389" s="493"/>
      <c r="J389" s="494"/>
    </row>
    <row r="390" spans="1:10" x14ac:dyDescent="0.25">
      <c r="A390" s="492"/>
      <c r="B390" s="493"/>
      <c r="C390" s="493"/>
      <c r="D390" s="493"/>
      <c r="E390" s="493"/>
      <c r="F390" s="493"/>
      <c r="G390" s="493"/>
      <c r="H390" s="493"/>
      <c r="I390" s="493"/>
      <c r="J390" s="494"/>
    </row>
    <row r="391" spans="1:10" x14ac:dyDescent="0.25">
      <c r="A391" s="492"/>
      <c r="B391" s="493"/>
      <c r="C391" s="493"/>
      <c r="D391" s="493"/>
      <c r="E391" s="493"/>
      <c r="F391" s="493"/>
      <c r="G391" s="493"/>
      <c r="H391" s="493"/>
      <c r="I391" s="493"/>
      <c r="J391" s="494"/>
    </row>
    <row r="392" spans="1:10" x14ac:dyDescent="0.25">
      <c r="A392" s="492"/>
      <c r="B392" s="493"/>
      <c r="C392" s="493"/>
      <c r="D392" s="493"/>
      <c r="E392" s="493"/>
      <c r="F392" s="493"/>
      <c r="G392" s="493"/>
      <c r="H392" s="493"/>
      <c r="I392" s="493"/>
      <c r="J392" s="494"/>
    </row>
    <row r="393" spans="1:10" x14ac:dyDescent="0.25">
      <c r="A393" s="492"/>
      <c r="B393" s="493"/>
      <c r="C393" s="493"/>
      <c r="D393" s="493"/>
      <c r="E393" s="493"/>
      <c r="F393" s="493"/>
      <c r="G393" s="493"/>
      <c r="H393" s="493"/>
      <c r="I393" s="493"/>
      <c r="J393" s="494"/>
    </row>
    <row r="394" spans="1:10" x14ac:dyDescent="0.25">
      <c r="A394" s="492"/>
      <c r="B394" s="493"/>
      <c r="C394" s="493"/>
      <c r="D394" s="493"/>
      <c r="E394" s="493"/>
      <c r="F394" s="493"/>
      <c r="G394" s="493"/>
      <c r="H394" s="493"/>
      <c r="I394" s="493"/>
      <c r="J394" s="494"/>
    </row>
    <row r="395" spans="1:10" x14ac:dyDescent="0.25">
      <c r="A395" s="492"/>
      <c r="B395" s="493"/>
      <c r="C395" s="493"/>
      <c r="D395" s="493"/>
      <c r="E395" s="493"/>
      <c r="F395" s="493"/>
      <c r="G395" s="493"/>
      <c r="H395" s="493"/>
      <c r="I395" s="493"/>
      <c r="J395" s="494"/>
    </row>
    <row r="396" spans="1:10" x14ac:dyDescent="0.25">
      <c r="A396" s="492"/>
      <c r="B396" s="493"/>
      <c r="C396" s="493"/>
      <c r="D396" s="493"/>
      <c r="E396" s="493"/>
      <c r="F396" s="493"/>
      <c r="G396" s="493"/>
      <c r="H396" s="493"/>
      <c r="I396" s="493"/>
      <c r="J396" s="494"/>
    </row>
    <row r="397" spans="1:10" x14ac:dyDescent="0.25">
      <c r="A397" s="492"/>
      <c r="B397" s="493"/>
      <c r="C397" s="493"/>
      <c r="D397" s="493"/>
      <c r="E397" s="493"/>
      <c r="F397" s="493"/>
      <c r="G397" s="493"/>
      <c r="H397" s="493"/>
      <c r="I397" s="493"/>
      <c r="J397" s="494"/>
    </row>
    <row r="398" spans="1:10" x14ac:dyDescent="0.25">
      <c r="A398" s="492"/>
      <c r="B398" s="493"/>
      <c r="C398" s="493"/>
      <c r="D398" s="493"/>
      <c r="E398" s="493"/>
      <c r="F398" s="493"/>
      <c r="G398" s="493"/>
      <c r="H398" s="493"/>
      <c r="I398" s="493"/>
      <c r="J398" s="494"/>
    </row>
    <row r="399" spans="1:10" x14ac:dyDescent="0.25">
      <c r="A399" s="492"/>
      <c r="B399" s="493"/>
      <c r="C399" s="493"/>
      <c r="D399" s="493"/>
      <c r="E399" s="493"/>
      <c r="F399" s="493"/>
      <c r="G399" s="493"/>
      <c r="H399" s="493"/>
      <c r="I399" s="493"/>
      <c r="J399" s="494"/>
    </row>
    <row r="400" spans="1:10" x14ac:dyDescent="0.25">
      <c r="A400" s="492"/>
      <c r="B400" s="493"/>
      <c r="C400" s="493"/>
      <c r="D400" s="493"/>
      <c r="E400" s="493"/>
      <c r="F400" s="493"/>
      <c r="G400" s="493"/>
      <c r="H400" s="493"/>
      <c r="I400" s="493"/>
      <c r="J400" s="494"/>
    </row>
    <row r="401" spans="1:10" x14ac:dyDescent="0.25">
      <c r="A401" s="492"/>
      <c r="B401" s="493"/>
      <c r="C401" s="493"/>
      <c r="D401" s="493"/>
      <c r="E401" s="493"/>
      <c r="F401" s="493"/>
      <c r="G401" s="493"/>
      <c r="H401" s="493"/>
      <c r="I401" s="493"/>
      <c r="J401" s="494"/>
    </row>
    <row r="402" spans="1:10" x14ac:dyDescent="0.25">
      <c r="A402" s="495"/>
      <c r="B402" s="496"/>
      <c r="C402" s="496"/>
      <c r="D402" s="496"/>
      <c r="E402" s="496"/>
      <c r="F402" s="496"/>
      <c r="G402" s="496"/>
      <c r="H402" s="496"/>
      <c r="I402" s="496"/>
      <c r="J402" s="497"/>
    </row>
    <row r="404" spans="1:10" ht="15.6" x14ac:dyDescent="0.3">
      <c r="A404" s="351" t="s">
        <v>848</v>
      </c>
      <c r="B404" s="352"/>
      <c r="C404" s="352"/>
      <c r="D404" s="352"/>
      <c r="E404" s="352"/>
      <c r="F404" s="352"/>
      <c r="G404" s="352"/>
      <c r="H404" s="349" t="str">
        <f>'CONTACT INFORMATION'!$A$24</f>
        <v>Santa Barbara</v>
      </c>
      <c r="I404" s="349"/>
      <c r="J404" s="350"/>
    </row>
    <row r="405" spans="1:10" ht="8.1" customHeight="1" x14ac:dyDescent="0.25">
      <c r="A405" s="163"/>
      <c r="B405" s="163"/>
      <c r="C405" s="163"/>
      <c r="D405" s="163"/>
      <c r="E405" s="163"/>
      <c r="F405" s="163"/>
      <c r="G405" s="163"/>
      <c r="H405" s="163"/>
      <c r="I405" s="163"/>
      <c r="J405" s="163"/>
    </row>
    <row r="406" spans="1:10" ht="13.8" x14ac:dyDescent="0.25">
      <c r="A406" s="506" t="s">
        <v>856</v>
      </c>
      <c r="B406" s="507"/>
      <c r="C406" s="507"/>
      <c r="D406" s="507"/>
      <c r="E406" s="507"/>
      <c r="F406" s="507"/>
      <c r="G406" s="507"/>
      <c r="H406" s="507"/>
      <c r="I406" s="507"/>
      <c r="J406" s="508"/>
    </row>
    <row r="407" spans="1:10" x14ac:dyDescent="0.25">
      <c r="A407" s="447" t="s">
        <v>854</v>
      </c>
      <c r="B407" s="448"/>
      <c r="C407" s="448"/>
      <c r="D407" s="449"/>
      <c r="E407" s="527" t="s">
        <v>940</v>
      </c>
      <c r="F407" s="528"/>
      <c r="G407" s="528"/>
      <c r="H407" s="528"/>
      <c r="I407" s="528"/>
      <c r="J407" s="529"/>
    </row>
    <row r="408" spans="1:10" x14ac:dyDescent="0.25">
      <c r="A408" s="475" t="s">
        <v>853</v>
      </c>
      <c r="B408" s="476"/>
      <c r="C408" s="476"/>
      <c r="D408" s="477"/>
      <c r="E408" s="530"/>
      <c r="F408" s="531"/>
      <c r="G408" s="531"/>
      <c r="H408" s="531"/>
      <c r="I408" s="531"/>
      <c r="J408" s="532"/>
    </row>
    <row r="409" spans="1:10" x14ac:dyDescent="0.25">
      <c r="A409" s="524" t="s">
        <v>808</v>
      </c>
      <c r="B409" s="525"/>
      <c r="C409" s="525"/>
      <c r="D409" s="526"/>
      <c r="E409" s="478" t="s">
        <v>494</v>
      </c>
      <c r="F409" s="479"/>
      <c r="G409" s="479"/>
      <c r="H409" s="479"/>
      <c r="I409" s="479"/>
      <c r="J409" s="480"/>
    </row>
    <row r="410" spans="1:10" ht="27" customHeight="1" x14ac:dyDescent="0.25">
      <c r="A410" s="157"/>
      <c r="B410" s="208"/>
      <c r="C410" s="208"/>
      <c r="D410" s="208"/>
      <c r="E410" s="441" t="s">
        <v>535</v>
      </c>
      <c r="F410" s="442"/>
      <c r="G410" s="441" t="s">
        <v>533</v>
      </c>
      <c r="H410" s="442"/>
      <c r="I410" s="481" t="s">
        <v>849</v>
      </c>
      <c r="J410" s="482"/>
    </row>
    <row r="411" spans="1:10" x14ac:dyDescent="0.25">
      <c r="A411" s="463" t="s">
        <v>527</v>
      </c>
      <c r="B411" s="464"/>
      <c r="C411" s="464"/>
      <c r="D411" s="465"/>
      <c r="E411" s="434"/>
      <c r="F411" s="434"/>
      <c r="G411" s="434"/>
      <c r="H411" s="434"/>
      <c r="I411" s="435"/>
      <c r="J411" s="435"/>
    </row>
    <row r="412" spans="1:10" x14ac:dyDescent="0.25">
      <c r="A412" s="487" t="s">
        <v>528</v>
      </c>
      <c r="B412" s="488"/>
      <c r="C412" s="488"/>
      <c r="D412" s="489"/>
      <c r="E412" s="459"/>
      <c r="F412" s="459"/>
      <c r="G412" s="433"/>
      <c r="H412" s="433"/>
      <c r="I412" s="443"/>
      <c r="J412" s="443"/>
    </row>
    <row r="413" spans="1:10" x14ac:dyDescent="0.25">
      <c r="A413" s="463" t="s">
        <v>529</v>
      </c>
      <c r="B413" s="464"/>
      <c r="C413" s="464"/>
      <c r="D413" s="465"/>
      <c r="E413" s="434">
        <v>152648</v>
      </c>
      <c r="F413" s="434"/>
      <c r="G413" s="434">
        <v>59169</v>
      </c>
      <c r="H413" s="434"/>
      <c r="I413" s="435">
        <v>108905</v>
      </c>
      <c r="J413" s="435"/>
    </row>
    <row r="414" spans="1:10" x14ac:dyDescent="0.25">
      <c r="A414" s="487" t="s">
        <v>530</v>
      </c>
      <c r="B414" s="488"/>
      <c r="C414" s="488"/>
      <c r="D414" s="489"/>
      <c r="E414" s="459"/>
      <c r="F414" s="459"/>
      <c r="G414" s="433"/>
      <c r="H414" s="433"/>
      <c r="I414" s="443"/>
      <c r="J414" s="443"/>
    </row>
    <row r="415" spans="1:10" x14ac:dyDescent="0.25">
      <c r="A415" s="463" t="s">
        <v>531</v>
      </c>
      <c r="B415" s="464"/>
      <c r="C415" s="464"/>
      <c r="D415" s="465"/>
      <c r="E415" s="434"/>
      <c r="F415" s="434"/>
      <c r="G415" s="434"/>
      <c r="H415" s="434"/>
      <c r="I415" s="435"/>
      <c r="J415" s="435"/>
    </row>
    <row r="416" spans="1:10" x14ac:dyDescent="0.25">
      <c r="A416" s="487" t="s">
        <v>532</v>
      </c>
      <c r="B416" s="488"/>
      <c r="C416" s="488"/>
      <c r="D416" s="489"/>
      <c r="E416" s="459"/>
      <c r="F416" s="459"/>
      <c r="G416" s="433"/>
      <c r="H416" s="433"/>
      <c r="I416" s="443"/>
      <c r="J416" s="443"/>
    </row>
    <row r="417" spans="1:10" x14ac:dyDescent="0.25">
      <c r="A417" s="463" t="s">
        <v>537</v>
      </c>
      <c r="B417" s="464"/>
      <c r="C417" s="464"/>
      <c r="D417" s="465"/>
      <c r="E417" s="498"/>
      <c r="F417" s="498"/>
      <c r="G417" s="498"/>
      <c r="H417" s="498"/>
      <c r="I417" s="499"/>
      <c r="J417" s="499"/>
    </row>
    <row r="418" spans="1:10" x14ac:dyDescent="0.25">
      <c r="A418" s="486"/>
      <c r="B418" s="431"/>
      <c r="C418" s="431"/>
      <c r="D418" s="432"/>
      <c r="E418" s="459"/>
      <c r="F418" s="459"/>
      <c r="G418" s="433"/>
      <c r="H418" s="433"/>
      <c r="I418" s="433"/>
      <c r="J418" s="433"/>
    </row>
    <row r="419" spans="1:10" x14ac:dyDescent="0.25">
      <c r="A419" s="486"/>
      <c r="B419" s="431"/>
      <c r="C419" s="431"/>
      <c r="D419" s="432"/>
      <c r="E419" s="459"/>
      <c r="F419" s="459"/>
      <c r="G419" s="433"/>
      <c r="H419" s="433"/>
      <c r="I419" s="433"/>
      <c r="J419" s="433"/>
    </row>
    <row r="420" spans="1:10" x14ac:dyDescent="0.25">
      <c r="A420" s="486"/>
      <c r="B420" s="431"/>
      <c r="C420" s="431"/>
      <c r="D420" s="432"/>
      <c r="E420" s="459"/>
      <c r="F420" s="459"/>
      <c r="G420" s="433"/>
      <c r="H420" s="433"/>
      <c r="I420" s="433"/>
      <c r="J420" s="433"/>
    </row>
    <row r="421" spans="1:10" x14ac:dyDescent="0.25">
      <c r="A421" s="483" t="s">
        <v>534</v>
      </c>
      <c r="B421" s="484"/>
      <c r="C421" s="484"/>
      <c r="D421" s="485"/>
      <c r="E421" s="460">
        <f>SUM(E411:E420)</f>
        <v>152648</v>
      </c>
      <c r="F421" s="460"/>
      <c r="G421" s="460">
        <f>SUM(G411:G420)</f>
        <v>59169</v>
      </c>
      <c r="H421" s="460"/>
      <c r="I421" s="460">
        <f>SUM(I411:I420)</f>
        <v>108905</v>
      </c>
      <c r="J421" s="460"/>
    </row>
    <row r="422" spans="1:10" x14ac:dyDescent="0.25">
      <c r="A422" s="466" t="s">
        <v>859</v>
      </c>
      <c r="B422" s="467"/>
      <c r="C422" s="467"/>
      <c r="D422" s="467"/>
      <c r="E422" s="467"/>
      <c r="F422" s="467"/>
      <c r="G422" s="467"/>
      <c r="H422" s="467"/>
      <c r="I422" s="467"/>
      <c r="J422" s="468"/>
    </row>
    <row r="423" spans="1:10" x14ac:dyDescent="0.25">
      <c r="A423" s="469" t="s">
        <v>860</v>
      </c>
      <c r="B423" s="470"/>
      <c r="C423" s="470"/>
      <c r="D423" s="470"/>
      <c r="E423" s="470"/>
      <c r="F423" s="470"/>
      <c r="G423" s="470"/>
      <c r="H423" s="470"/>
      <c r="I423" s="470"/>
      <c r="J423" s="471"/>
    </row>
    <row r="424" spans="1:10" x14ac:dyDescent="0.25">
      <c r="A424" s="469" t="s">
        <v>861</v>
      </c>
      <c r="B424" s="470"/>
      <c r="C424" s="470"/>
      <c r="D424" s="470"/>
      <c r="E424" s="470"/>
      <c r="F424" s="470"/>
      <c r="G424" s="470"/>
      <c r="H424" s="470"/>
      <c r="I424" s="470"/>
      <c r="J424" s="471"/>
    </row>
    <row r="425" spans="1:10" x14ac:dyDescent="0.25">
      <c r="A425" s="472" t="s">
        <v>862</v>
      </c>
      <c r="B425" s="473"/>
      <c r="C425" s="473"/>
      <c r="D425" s="473"/>
      <c r="E425" s="473"/>
      <c r="F425" s="473"/>
      <c r="G425" s="473"/>
      <c r="H425" s="473"/>
      <c r="I425" s="473"/>
      <c r="J425" s="474"/>
    </row>
    <row r="426" spans="1:10" x14ac:dyDescent="0.25">
      <c r="A426" s="301" t="s">
        <v>941</v>
      </c>
      <c r="B426" s="490"/>
      <c r="C426" s="490"/>
      <c r="D426" s="490"/>
      <c r="E426" s="490"/>
      <c r="F426" s="490"/>
      <c r="G426" s="490"/>
      <c r="H426" s="490"/>
      <c r="I426" s="490"/>
      <c r="J426" s="491"/>
    </row>
    <row r="427" spans="1:10" x14ac:dyDescent="0.25">
      <c r="A427" s="492"/>
      <c r="B427" s="493"/>
      <c r="C427" s="493"/>
      <c r="D427" s="493"/>
      <c r="E427" s="493"/>
      <c r="F427" s="493"/>
      <c r="G427" s="493"/>
      <c r="H427" s="493"/>
      <c r="I427" s="493"/>
      <c r="J427" s="494"/>
    </row>
    <row r="428" spans="1:10" x14ac:dyDescent="0.25">
      <c r="A428" s="492"/>
      <c r="B428" s="493"/>
      <c r="C428" s="493"/>
      <c r="D428" s="493"/>
      <c r="E428" s="493"/>
      <c r="F428" s="493"/>
      <c r="G428" s="493"/>
      <c r="H428" s="493"/>
      <c r="I428" s="493"/>
      <c r="J428" s="494"/>
    </row>
    <row r="429" spans="1:10" x14ac:dyDescent="0.25">
      <c r="A429" s="492"/>
      <c r="B429" s="493"/>
      <c r="C429" s="493"/>
      <c r="D429" s="493"/>
      <c r="E429" s="493"/>
      <c r="F429" s="493"/>
      <c r="G429" s="493"/>
      <c r="H429" s="493"/>
      <c r="I429" s="493"/>
      <c r="J429" s="494"/>
    </row>
    <row r="430" spans="1:10" x14ac:dyDescent="0.25">
      <c r="A430" s="492"/>
      <c r="B430" s="493"/>
      <c r="C430" s="493"/>
      <c r="D430" s="493"/>
      <c r="E430" s="493"/>
      <c r="F430" s="493"/>
      <c r="G430" s="493"/>
      <c r="H430" s="493"/>
      <c r="I430" s="493"/>
      <c r="J430" s="494"/>
    </row>
    <row r="431" spans="1:10" x14ac:dyDescent="0.25">
      <c r="A431" s="492"/>
      <c r="B431" s="493"/>
      <c r="C431" s="493"/>
      <c r="D431" s="493"/>
      <c r="E431" s="493"/>
      <c r="F431" s="493"/>
      <c r="G431" s="493"/>
      <c r="H431" s="493"/>
      <c r="I431" s="493"/>
      <c r="J431" s="494"/>
    </row>
    <row r="432" spans="1:10" x14ac:dyDescent="0.25">
      <c r="A432" s="492"/>
      <c r="B432" s="493"/>
      <c r="C432" s="493"/>
      <c r="D432" s="493"/>
      <c r="E432" s="493"/>
      <c r="F432" s="493"/>
      <c r="G432" s="493"/>
      <c r="H432" s="493"/>
      <c r="I432" s="493"/>
      <c r="J432" s="494"/>
    </row>
    <row r="433" spans="1:10" x14ac:dyDescent="0.25">
      <c r="A433" s="492"/>
      <c r="B433" s="493"/>
      <c r="C433" s="493"/>
      <c r="D433" s="493"/>
      <c r="E433" s="493"/>
      <c r="F433" s="493"/>
      <c r="G433" s="493"/>
      <c r="H433" s="493"/>
      <c r="I433" s="493"/>
      <c r="J433" s="494"/>
    </row>
    <row r="434" spans="1:10" x14ac:dyDescent="0.25">
      <c r="A434" s="492"/>
      <c r="B434" s="493"/>
      <c r="C434" s="493"/>
      <c r="D434" s="493"/>
      <c r="E434" s="493"/>
      <c r="F434" s="493"/>
      <c r="G434" s="493"/>
      <c r="H434" s="493"/>
      <c r="I434" s="493"/>
      <c r="J434" s="494"/>
    </row>
    <row r="435" spans="1:10" x14ac:dyDescent="0.25">
      <c r="A435" s="492"/>
      <c r="B435" s="493"/>
      <c r="C435" s="493"/>
      <c r="D435" s="493"/>
      <c r="E435" s="493"/>
      <c r="F435" s="493"/>
      <c r="G435" s="493"/>
      <c r="H435" s="493"/>
      <c r="I435" s="493"/>
      <c r="J435" s="494"/>
    </row>
    <row r="436" spans="1:10" x14ac:dyDescent="0.25">
      <c r="A436" s="492"/>
      <c r="B436" s="493"/>
      <c r="C436" s="493"/>
      <c r="D436" s="493"/>
      <c r="E436" s="493"/>
      <c r="F436" s="493"/>
      <c r="G436" s="493"/>
      <c r="H436" s="493"/>
      <c r="I436" s="493"/>
      <c r="J436" s="494"/>
    </row>
    <row r="437" spans="1:10" x14ac:dyDescent="0.25">
      <c r="A437" s="492"/>
      <c r="B437" s="493"/>
      <c r="C437" s="493"/>
      <c r="D437" s="493"/>
      <c r="E437" s="493"/>
      <c r="F437" s="493"/>
      <c r="G437" s="493"/>
      <c r="H437" s="493"/>
      <c r="I437" s="493"/>
      <c r="J437" s="494"/>
    </row>
    <row r="438" spans="1:10" x14ac:dyDescent="0.25">
      <c r="A438" s="492"/>
      <c r="B438" s="493"/>
      <c r="C438" s="493"/>
      <c r="D438" s="493"/>
      <c r="E438" s="493"/>
      <c r="F438" s="493"/>
      <c r="G438" s="493"/>
      <c r="H438" s="493"/>
      <c r="I438" s="493"/>
      <c r="J438" s="494"/>
    </row>
    <row r="439" spans="1:10" x14ac:dyDescent="0.25">
      <c r="A439" s="492"/>
      <c r="B439" s="493"/>
      <c r="C439" s="493"/>
      <c r="D439" s="493"/>
      <c r="E439" s="493"/>
      <c r="F439" s="493"/>
      <c r="G439" s="493"/>
      <c r="H439" s="493"/>
      <c r="I439" s="493"/>
      <c r="J439" s="494"/>
    </row>
    <row r="440" spans="1:10" x14ac:dyDescent="0.25">
      <c r="A440" s="492"/>
      <c r="B440" s="493"/>
      <c r="C440" s="493"/>
      <c r="D440" s="493"/>
      <c r="E440" s="493"/>
      <c r="F440" s="493"/>
      <c r="G440" s="493"/>
      <c r="H440" s="493"/>
      <c r="I440" s="493"/>
      <c r="J440" s="494"/>
    </row>
    <row r="441" spans="1:10" x14ac:dyDescent="0.25">
      <c r="A441" s="492"/>
      <c r="B441" s="493"/>
      <c r="C441" s="493"/>
      <c r="D441" s="493"/>
      <c r="E441" s="493"/>
      <c r="F441" s="493"/>
      <c r="G441" s="493"/>
      <c r="H441" s="493"/>
      <c r="I441" s="493"/>
      <c r="J441" s="494"/>
    </row>
    <row r="442" spans="1:10" x14ac:dyDescent="0.25">
      <c r="A442" s="492"/>
      <c r="B442" s="493"/>
      <c r="C442" s="493"/>
      <c r="D442" s="493"/>
      <c r="E442" s="493"/>
      <c r="F442" s="493"/>
      <c r="G442" s="493"/>
      <c r="H442" s="493"/>
      <c r="I442" s="493"/>
      <c r="J442" s="494"/>
    </row>
    <row r="443" spans="1:10" x14ac:dyDescent="0.25">
      <c r="A443" s="492"/>
      <c r="B443" s="493"/>
      <c r="C443" s="493"/>
      <c r="D443" s="493"/>
      <c r="E443" s="493"/>
      <c r="F443" s="493"/>
      <c r="G443" s="493"/>
      <c r="H443" s="493"/>
      <c r="I443" s="493"/>
      <c r="J443" s="494"/>
    </row>
    <row r="444" spans="1:10" x14ac:dyDescent="0.25">
      <c r="A444" s="492"/>
      <c r="B444" s="493"/>
      <c r="C444" s="493"/>
      <c r="D444" s="493"/>
      <c r="E444" s="493"/>
      <c r="F444" s="493"/>
      <c r="G444" s="493"/>
      <c r="H444" s="493"/>
      <c r="I444" s="493"/>
      <c r="J444" s="494"/>
    </row>
    <row r="445" spans="1:10" x14ac:dyDescent="0.25">
      <c r="A445" s="492"/>
      <c r="B445" s="493"/>
      <c r="C445" s="493"/>
      <c r="D445" s="493"/>
      <c r="E445" s="493"/>
      <c r="F445" s="493"/>
      <c r="G445" s="493"/>
      <c r="H445" s="493"/>
      <c r="I445" s="493"/>
      <c r="J445" s="494"/>
    </row>
    <row r="446" spans="1:10" x14ac:dyDescent="0.25">
      <c r="A446" s="492"/>
      <c r="B446" s="493"/>
      <c r="C446" s="493"/>
      <c r="D446" s="493"/>
      <c r="E446" s="493"/>
      <c r="F446" s="493"/>
      <c r="G446" s="493"/>
      <c r="H446" s="493"/>
      <c r="I446" s="493"/>
      <c r="J446" s="494"/>
    </row>
    <row r="447" spans="1:10" x14ac:dyDescent="0.25">
      <c r="A447" s="492"/>
      <c r="B447" s="493"/>
      <c r="C447" s="493"/>
      <c r="D447" s="493"/>
      <c r="E447" s="493"/>
      <c r="F447" s="493"/>
      <c r="G447" s="493"/>
      <c r="H447" s="493"/>
      <c r="I447" s="493"/>
      <c r="J447" s="494"/>
    </row>
    <row r="448" spans="1:10" x14ac:dyDescent="0.25">
      <c r="A448" s="492"/>
      <c r="B448" s="493"/>
      <c r="C448" s="493"/>
      <c r="D448" s="493"/>
      <c r="E448" s="493"/>
      <c r="F448" s="493"/>
      <c r="G448" s="493"/>
      <c r="H448" s="493"/>
      <c r="I448" s="493"/>
      <c r="J448" s="494"/>
    </row>
    <row r="449" spans="1:10" x14ac:dyDescent="0.25">
      <c r="A449" s="492"/>
      <c r="B449" s="493"/>
      <c r="C449" s="493"/>
      <c r="D449" s="493"/>
      <c r="E449" s="493"/>
      <c r="F449" s="493"/>
      <c r="G449" s="493"/>
      <c r="H449" s="493"/>
      <c r="I449" s="493"/>
      <c r="J449" s="494"/>
    </row>
    <row r="450" spans="1:10" x14ac:dyDescent="0.25">
      <c r="A450" s="492"/>
      <c r="B450" s="493"/>
      <c r="C450" s="493"/>
      <c r="D450" s="493"/>
      <c r="E450" s="493"/>
      <c r="F450" s="493"/>
      <c r="G450" s="493"/>
      <c r="H450" s="493"/>
      <c r="I450" s="493"/>
      <c r="J450" s="494"/>
    </row>
    <row r="451" spans="1:10" x14ac:dyDescent="0.25">
      <c r="A451" s="492"/>
      <c r="B451" s="493"/>
      <c r="C451" s="493"/>
      <c r="D451" s="493"/>
      <c r="E451" s="493"/>
      <c r="F451" s="493"/>
      <c r="G451" s="493"/>
      <c r="H451" s="493"/>
      <c r="I451" s="493"/>
      <c r="J451" s="494"/>
    </row>
    <row r="452" spans="1:10" x14ac:dyDescent="0.25">
      <c r="A452" s="492"/>
      <c r="B452" s="493"/>
      <c r="C452" s="493"/>
      <c r="D452" s="493"/>
      <c r="E452" s="493"/>
      <c r="F452" s="493"/>
      <c r="G452" s="493"/>
      <c r="H452" s="493"/>
      <c r="I452" s="493"/>
      <c r="J452" s="494"/>
    </row>
    <row r="453" spans="1:10" x14ac:dyDescent="0.25">
      <c r="A453" s="492"/>
      <c r="B453" s="493"/>
      <c r="C453" s="493"/>
      <c r="D453" s="493"/>
      <c r="E453" s="493"/>
      <c r="F453" s="493"/>
      <c r="G453" s="493"/>
      <c r="H453" s="493"/>
      <c r="I453" s="493"/>
      <c r="J453" s="494"/>
    </row>
    <row r="454" spans="1:10" x14ac:dyDescent="0.25">
      <c r="A454" s="492"/>
      <c r="B454" s="493"/>
      <c r="C454" s="493"/>
      <c r="D454" s="493"/>
      <c r="E454" s="493"/>
      <c r="F454" s="493"/>
      <c r="G454" s="493"/>
      <c r="H454" s="493"/>
      <c r="I454" s="493"/>
      <c r="J454" s="494"/>
    </row>
    <row r="455" spans="1:10" x14ac:dyDescent="0.25">
      <c r="A455" s="492"/>
      <c r="B455" s="493"/>
      <c r="C455" s="493"/>
      <c r="D455" s="493"/>
      <c r="E455" s="493"/>
      <c r="F455" s="493"/>
      <c r="G455" s="493"/>
      <c r="H455" s="493"/>
      <c r="I455" s="493"/>
      <c r="J455" s="494"/>
    </row>
    <row r="456" spans="1:10" x14ac:dyDescent="0.25">
      <c r="A456" s="492"/>
      <c r="B456" s="493"/>
      <c r="C456" s="493"/>
      <c r="D456" s="493"/>
      <c r="E456" s="493"/>
      <c r="F456" s="493"/>
      <c r="G456" s="493"/>
      <c r="H456" s="493"/>
      <c r="I456" s="493"/>
      <c r="J456" s="494"/>
    </row>
    <row r="457" spans="1:10" x14ac:dyDescent="0.25">
      <c r="A457" s="492"/>
      <c r="B457" s="493"/>
      <c r="C457" s="493"/>
      <c r="D457" s="493"/>
      <c r="E457" s="493"/>
      <c r="F457" s="493"/>
      <c r="G457" s="493"/>
      <c r="H457" s="493"/>
      <c r="I457" s="493"/>
      <c r="J457" s="494"/>
    </row>
    <row r="458" spans="1:10" x14ac:dyDescent="0.25">
      <c r="A458" s="492"/>
      <c r="B458" s="493"/>
      <c r="C458" s="493"/>
      <c r="D458" s="493"/>
      <c r="E458" s="493"/>
      <c r="F458" s="493"/>
      <c r="G458" s="493"/>
      <c r="H458" s="493"/>
      <c r="I458" s="493"/>
      <c r="J458" s="494"/>
    </row>
    <row r="459" spans="1:10" x14ac:dyDescent="0.25">
      <c r="A459" s="492"/>
      <c r="B459" s="493"/>
      <c r="C459" s="493"/>
      <c r="D459" s="493"/>
      <c r="E459" s="493"/>
      <c r="F459" s="493"/>
      <c r="G459" s="493"/>
      <c r="H459" s="493"/>
      <c r="I459" s="493"/>
      <c r="J459" s="494"/>
    </row>
    <row r="460" spans="1:10" x14ac:dyDescent="0.25">
      <c r="A460" s="495"/>
      <c r="B460" s="496"/>
      <c r="C460" s="496"/>
      <c r="D460" s="496"/>
      <c r="E460" s="496"/>
      <c r="F460" s="496"/>
      <c r="G460" s="496"/>
      <c r="H460" s="496"/>
      <c r="I460" s="496"/>
      <c r="J460" s="497"/>
    </row>
    <row r="463" spans="1:10" ht="15.6" x14ac:dyDescent="0.3">
      <c r="A463" s="351" t="s">
        <v>848</v>
      </c>
      <c r="B463" s="352"/>
      <c r="C463" s="352"/>
      <c r="D463" s="352"/>
      <c r="E463" s="352"/>
      <c r="F463" s="352"/>
      <c r="G463" s="352"/>
      <c r="H463" s="349" t="str">
        <f>'CONTACT INFORMATION'!$A$24</f>
        <v>Santa Barbara</v>
      </c>
      <c r="I463" s="349"/>
      <c r="J463" s="350"/>
    </row>
    <row r="464" spans="1:10" ht="8.1" customHeight="1" x14ac:dyDescent="0.25">
      <c r="A464" s="163"/>
      <c r="B464" s="163"/>
      <c r="C464" s="163"/>
      <c r="D464" s="163"/>
      <c r="E464" s="163"/>
      <c r="F464" s="163"/>
      <c r="G464" s="163"/>
      <c r="H464" s="163"/>
      <c r="I464" s="163"/>
      <c r="J464" s="163"/>
    </row>
    <row r="465" spans="1:10" ht="13.8" x14ac:dyDescent="0.25">
      <c r="A465" s="506" t="s">
        <v>857</v>
      </c>
      <c r="B465" s="507"/>
      <c r="C465" s="507"/>
      <c r="D465" s="507"/>
      <c r="E465" s="507"/>
      <c r="F465" s="507"/>
      <c r="G465" s="507"/>
      <c r="H465" s="507"/>
      <c r="I465" s="507"/>
      <c r="J465" s="508"/>
    </row>
    <row r="466" spans="1:10" ht="12.75" customHeight="1" x14ac:dyDescent="0.25">
      <c r="A466" s="447" t="s">
        <v>854</v>
      </c>
      <c r="B466" s="448"/>
      <c r="C466" s="448"/>
      <c r="D466" s="449"/>
      <c r="E466" s="527" t="s">
        <v>943</v>
      </c>
      <c r="F466" s="528"/>
      <c r="G466" s="528"/>
      <c r="H466" s="528"/>
      <c r="I466" s="528"/>
      <c r="J466" s="529"/>
    </row>
    <row r="467" spans="1:10" ht="12.75" customHeight="1" x14ac:dyDescent="0.25">
      <c r="A467" s="475" t="s">
        <v>853</v>
      </c>
      <c r="B467" s="476"/>
      <c r="C467" s="476"/>
      <c r="D467" s="477"/>
      <c r="E467" s="530"/>
      <c r="F467" s="531"/>
      <c r="G467" s="531"/>
      <c r="H467" s="531"/>
      <c r="I467" s="531"/>
      <c r="J467" s="532"/>
    </row>
    <row r="468" spans="1:10" x14ac:dyDescent="0.25">
      <c r="A468" s="524" t="s">
        <v>808</v>
      </c>
      <c r="B468" s="525"/>
      <c r="C468" s="525"/>
      <c r="D468" s="526"/>
      <c r="E468" s="478" t="s">
        <v>517</v>
      </c>
      <c r="F468" s="479"/>
      <c r="G468" s="479"/>
      <c r="H468" s="479"/>
      <c r="I468" s="479"/>
      <c r="J468" s="480"/>
    </row>
    <row r="469" spans="1:10" ht="27" customHeight="1" x14ac:dyDescent="0.25">
      <c r="A469" s="157"/>
      <c r="B469" s="208"/>
      <c r="C469" s="208"/>
      <c r="D469" s="208"/>
      <c r="E469" s="441" t="s">
        <v>535</v>
      </c>
      <c r="F469" s="442"/>
      <c r="G469" s="441" t="s">
        <v>533</v>
      </c>
      <c r="H469" s="442"/>
      <c r="I469" s="481" t="s">
        <v>849</v>
      </c>
      <c r="J469" s="482"/>
    </row>
    <row r="470" spans="1:10" x14ac:dyDescent="0.25">
      <c r="A470" s="463" t="s">
        <v>527</v>
      </c>
      <c r="B470" s="464"/>
      <c r="C470" s="464"/>
      <c r="D470" s="465"/>
      <c r="E470" s="434"/>
      <c r="F470" s="434"/>
      <c r="G470" s="533">
        <v>309223</v>
      </c>
      <c r="H470" s="434"/>
      <c r="I470" s="435"/>
      <c r="J470" s="435"/>
    </row>
    <row r="471" spans="1:10" x14ac:dyDescent="0.25">
      <c r="A471" s="487" t="s">
        <v>528</v>
      </c>
      <c r="B471" s="488"/>
      <c r="C471" s="488"/>
      <c r="D471" s="489"/>
      <c r="E471" s="459"/>
      <c r="F471" s="459"/>
      <c r="G471" s="433"/>
      <c r="H471" s="433"/>
      <c r="I471" s="443"/>
      <c r="J471" s="443"/>
    </row>
    <row r="472" spans="1:10" x14ac:dyDescent="0.25">
      <c r="A472" s="463" t="s">
        <v>529</v>
      </c>
      <c r="B472" s="464"/>
      <c r="C472" s="464"/>
      <c r="D472" s="465"/>
      <c r="E472" s="434"/>
      <c r="F472" s="434"/>
      <c r="G472" s="434"/>
      <c r="H472" s="434"/>
      <c r="I472" s="435"/>
      <c r="J472" s="435"/>
    </row>
    <row r="473" spans="1:10" x14ac:dyDescent="0.25">
      <c r="A473" s="487" t="s">
        <v>530</v>
      </c>
      <c r="B473" s="488"/>
      <c r="C473" s="488"/>
      <c r="D473" s="489"/>
      <c r="E473" s="459"/>
      <c r="F473" s="459"/>
      <c r="G473" s="433"/>
      <c r="H473" s="433"/>
      <c r="I473" s="443"/>
      <c r="J473" s="443"/>
    </row>
    <row r="474" spans="1:10" x14ac:dyDescent="0.25">
      <c r="A474" s="463" t="s">
        <v>531</v>
      </c>
      <c r="B474" s="464"/>
      <c r="C474" s="464"/>
      <c r="D474" s="465"/>
      <c r="E474" s="434"/>
      <c r="F474" s="434"/>
      <c r="G474" s="434"/>
      <c r="H474" s="434"/>
      <c r="I474" s="435"/>
      <c r="J474" s="435"/>
    </row>
    <row r="475" spans="1:10" x14ac:dyDescent="0.25">
      <c r="A475" s="487" t="s">
        <v>532</v>
      </c>
      <c r="B475" s="488"/>
      <c r="C475" s="488"/>
      <c r="D475" s="489"/>
      <c r="E475" s="459"/>
      <c r="F475" s="459"/>
      <c r="G475" s="433"/>
      <c r="H475" s="433"/>
      <c r="I475" s="443"/>
      <c r="J475" s="443"/>
    </row>
    <row r="476" spans="1:10" x14ac:dyDescent="0.25">
      <c r="A476" s="463" t="s">
        <v>537</v>
      </c>
      <c r="B476" s="464"/>
      <c r="C476" s="464"/>
      <c r="D476" s="465"/>
      <c r="E476" s="498"/>
      <c r="F476" s="498"/>
      <c r="G476" s="498"/>
      <c r="H476" s="498"/>
      <c r="I476" s="499"/>
      <c r="J476" s="499"/>
    </row>
    <row r="477" spans="1:10" x14ac:dyDescent="0.25">
      <c r="A477" s="486"/>
      <c r="B477" s="431"/>
      <c r="C477" s="431"/>
      <c r="D477" s="432"/>
      <c r="E477" s="459"/>
      <c r="F477" s="459"/>
      <c r="G477" s="433"/>
      <c r="H477" s="433"/>
      <c r="I477" s="433"/>
      <c r="J477" s="433"/>
    </row>
    <row r="478" spans="1:10" x14ac:dyDescent="0.25">
      <c r="A478" s="486"/>
      <c r="B478" s="431"/>
      <c r="C478" s="431"/>
      <c r="D478" s="432"/>
      <c r="E478" s="459"/>
      <c r="F478" s="459"/>
      <c r="G478" s="433"/>
      <c r="H478" s="433"/>
      <c r="I478" s="433"/>
      <c r="J478" s="433"/>
    </row>
    <row r="479" spans="1:10" x14ac:dyDescent="0.25">
      <c r="A479" s="486"/>
      <c r="B479" s="431"/>
      <c r="C479" s="431"/>
      <c r="D479" s="432"/>
      <c r="E479" s="459"/>
      <c r="F479" s="459"/>
      <c r="G479" s="433"/>
      <c r="H479" s="433"/>
      <c r="I479" s="433"/>
      <c r="J479" s="433"/>
    </row>
    <row r="480" spans="1:10" x14ac:dyDescent="0.25">
      <c r="A480" s="483" t="s">
        <v>534</v>
      </c>
      <c r="B480" s="484"/>
      <c r="C480" s="484"/>
      <c r="D480" s="485"/>
      <c r="E480" s="460">
        <f>SUM(E470:E479)</f>
        <v>0</v>
      </c>
      <c r="F480" s="460"/>
      <c r="G480" s="460">
        <f>SUM(G470:G479)</f>
        <v>309223</v>
      </c>
      <c r="H480" s="460"/>
      <c r="I480" s="460">
        <f>SUM(I470:I479)</f>
        <v>0</v>
      </c>
      <c r="J480" s="460"/>
    </row>
    <row r="481" spans="1:10" ht="12.75" customHeight="1" x14ac:dyDescent="0.25">
      <c r="A481" s="466" t="s">
        <v>859</v>
      </c>
      <c r="B481" s="467"/>
      <c r="C481" s="467"/>
      <c r="D481" s="467"/>
      <c r="E481" s="467"/>
      <c r="F481" s="467"/>
      <c r="G481" s="467"/>
      <c r="H481" s="467"/>
      <c r="I481" s="467"/>
      <c r="J481" s="468"/>
    </row>
    <row r="482" spans="1:10" ht="12.75" customHeight="1" x14ac:dyDescent="0.25">
      <c r="A482" s="469" t="s">
        <v>860</v>
      </c>
      <c r="B482" s="470"/>
      <c r="C482" s="470"/>
      <c r="D482" s="470"/>
      <c r="E482" s="470"/>
      <c r="F482" s="470"/>
      <c r="G482" s="470"/>
      <c r="H482" s="470"/>
      <c r="I482" s="470"/>
      <c r="J482" s="471"/>
    </row>
    <row r="483" spans="1:10" ht="12.75" customHeight="1" x14ac:dyDescent="0.25">
      <c r="A483" s="469" t="s">
        <v>861</v>
      </c>
      <c r="B483" s="470"/>
      <c r="C483" s="470"/>
      <c r="D483" s="470"/>
      <c r="E483" s="470"/>
      <c r="F483" s="470"/>
      <c r="G483" s="470"/>
      <c r="H483" s="470"/>
      <c r="I483" s="470"/>
      <c r="J483" s="471"/>
    </row>
    <row r="484" spans="1:10" ht="12.75" customHeight="1" x14ac:dyDescent="0.25">
      <c r="A484" s="472" t="s">
        <v>862</v>
      </c>
      <c r="B484" s="473"/>
      <c r="C484" s="473"/>
      <c r="D484" s="473"/>
      <c r="E484" s="473"/>
      <c r="F484" s="473"/>
      <c r="G484" s="473"/>
      <c r="H484" s="473"/>
      <c r="I484" s="473"/>
      <c r="J484" s="474"/>
    </row>
    <row r="485" spans="1:10" x14ac:dyDescent="0.25">
      <c r="A485" s="301" t="s">
        <v>949</v>
      </c>
      <c r="B485" s="490"/>
      <c r="C485" s="490"/>
      <c r="D485" s="490"/>
      <c r="E485" s="490"/>
      <c r="F485" s="490"/>
      <c r="G485" s="490"/>
      <c r="H485" s="490"/>
      <c r="I485" s="490"/>
      <c r="J485" s="491"/>
    </row>
    <row r="486" spans="1:10" x14ac:dyDescent="0.25">
      <c r="A486" s="492"/>
      <c r="B486" s="493"/>
      <c r="C486" s="493"/>
      <c r="D486" s="493"/>
      <c r="E486" s="493"/>
      <c r="F486" s="493"/>
      <c r="G486" s="493"/>
      <c r="H486" s="493"/>
      <c r="I486" s="493"/>
      <c r="J486" s="494"/>
    </row>
    <row r="487" spans="1:10" x14ac:dyDescent="0.25">
      <c r="A487" s="492"/>
      <c r="B487" s="493"/>
      <c r="C487" s="493"/>
      <c r="D487" s="493"/>
      <c r="E487" s="493"/>
      <c r="F487" s="493"/>
      <c r="G487" s="493"/>
      <c r="H487" s="493"/>
      <c r="I487" s="493"/>
      <c r="J487" s="494"/>
    </row>
    <row r="488" spans="1:10" x14ac:dyDescent="0.25">
      <c r="A488" s="492"/>
      <c r="B488" s="493"/>
      <c r="C488" s="493"/>
      <c r="D488" s="493"/>
      <c r="E488" s="493"/>
      <c r="F488" s="493"/>
      <c r="G488" s="493"/>
      <c r="H488" s="493"/>
      <c r="I488" s="493"/>
      <c r="J488" s="494"/>
    </row>
    <row r="489" spans="1:10" x14ac:dyDescent="0.25">
      <c r="A489" s="492"/>
      <c r="B489" s="493"/>
      <c r="C489" s="493"/>
      <c r="D489" s="493"/>
      <c r="E489" s="493"/>
      <c r="F489" s="493"/>
      <c r="G489" s="493"/>
      <c r="H489" s="493"/>
      <c r="I489" s="493"/>
      <c r="J489" s="494"/>
    </row>
    <row r="490" spans="1:10" x14ac:dyDescent="0.25">
      <c r="A490" s="492"/>
      <c r="B490" s="493"/>
      <c r="C490" s="493"/>
      <c r="D490" s="493"/>
      <c r="E490" s="493"/>
      <c r="F490" s="493"/>
      <c r="G490" s="493"/>
      <c r="H490" s="493"/>
      <c r="I490" s="493"/>
      <c r="J490" s="494"/>
    </row>
    <row r="491" spans="1:10" x14ac:dyDescent="0.25">
      <c r="A491" s="492"/>
      <c r="B491" s="493"/>
      <c r="C491" s="493"/>
      <c r="D491" s="493"/>
      <c r="E491" s="493"/>
      <c r="F491" s="493"/>
      <c r="G491" s="493"/>
      <c r="H491" s="493"/>
      <c r="I491" s="493"/>
      <c r="J491" s="494"/>
    </row>
    <row r="492" spans="1:10" x14ac:dyDescent="0.25">
      <c r="A492" s="492"/>
      <c r="B492" s="493"/>
      <c r="C492" s="493"/>
      <c r="D492" s="493"/>
      <c r="E492" s="493"/>
      <c r="F492" s="493"/>
      <c r="G492" s="493"/>
      <c r="H492" s="493"/>
      <c r="I492" s="493"/>
      <c r="J492" s="494"/>
    </row>
    <row r="493" spans="1:10" x14ac:dyDescent="0.25">
      <c r="A493" s="492"/>
      <c r="B493" s="493"/>
      <c r="C493" s="493"/>
      <c r="D493" s="493"/>
      <c r="E493" s="493"/>
      <c r="F493" s="493"/>
      <c r="G493" s="493"/>
      <c r="H493" s="493"/>
      <c r="I493" s="493"/>
      <c r="J493" s="494"/>
    </row>
    <row r="494" spans="1:10" x14ac:dyDescent="0.25">
      <c r="A494" s="492"/>
      <c r="B494" s="493"/>
      <c r="C494" s="493"/>
      <c r="D494" s="493"/>
      <c r="E494" s="493"/>
      <c r="F494" s="493"/>
      <c r="G494" s="493"/>
      <c r="H494" s="493"/>
      <c r="I494" s="493"/>
      <c r="J494" s="494"/>
    </row>
    <row r="495" spans="1:10" x14ac:dyDescent="0.25">
      <c r="A495" s="492"/>
      <c r="B495" s="493"/>
      <c r="C495" s="493"/>
      <c r="D495" s="493"/>
      <c r="E495" s="493"/>
      <c r="F495" s="493"/>
      <c r="G495" s="493"/>
      <c r="H495" s="493"/>
      <c r="I495" s="493"/>
      <c r="J495" s="494"/>
    </row>
    <row r="496" spans="1:10" x14ac:dyDescent="0.25">
      <c r="A496" s="492"/>
      <c r="B496" s="493"/>
      <c r="C496" s="493"/>
      <c r="D496" s="493"/>
      <c r="E496" s="493"/>
      <c r="F496" s="493"/>
      <c r="G496" s="493"/>
      <c r="H496" s="493"/>
      <c r="I496" s="493"/>
      <c r="J496" s="494"/>
    </row>
    <row r="497" spans="1:10" x14ac:dyDescent="0.25">
      <c r="A497" s="492"/>
      <c r="B497" s="493"/>
      <c r="C497" s="493"/>
      <c r="D497" s="493"/>
      <c r="E497" s="493"/>
      <c r="F497" s="493"/>
      <c r="G497" s="493"/>
      <c r="H497" s="493"/>
      <c r="I497" s="493"/>
      <c r="J497" s="494"/>
    </row>
    <row r="498" spans="1:10" x14ac:dyDescent="0.25">
      <c r="A498" s="492"/>
      <c r="B498" s="493"/>
      <c r="C498" s="493"/>
      <c r="D498" s="493"/>
      <c r="E498" s="493"/>
      <c r="F498" s="493"/>
      <c r="G498" s="493"/>
      <c r="H498" s="493"/>
      <c r="I498" s="493"/>
      <c r="J498" s="494"/>
    </row>
    <row r="499" spans="1:10" x14ac:dyDescent="0.25">
      <c r="A499" s="492"/>
      <c r="B499" s="493"/>
      <c r="C499" s="493"/>
      <c r="D499" s="493"/>
      <c r="E499" s="493"/>
      <c r="F499" s="493"/>
      <c r="G499" s="493"/>
      <c r="H499" s="493"/>
      <c r="I499" s="493"/>
      <c r="J499" s="494"/>
    </row>
    <row r="500" spans="1:10" x14ac:dyDescent="0.25">
      <c r="A500" s="492"/>
      <c r="B500" s="493"/>
      <c r="C500" s="493"/>
      <c r="D500" s="493"/>
      <c r="E500" s="493"/>
      <c r="F500" s="493"/>
      <c r="G500" s="493"/>
      <c r="H500" s="493"/>
      <c r="I500" s="493"/>
      <c r="J500" s="494"/>
    </row>
    <row r="501" spans="1:10" x14ac:dyDescent="0.25">
      <c r="A501" s="492"/>
      <c r="B501" s="493"/>
      <c r="C501" s="493"/>
      <c r="D501" s="493"/>
      <c r="E501" s="493"/>
      <c r="F501" s="493"/>
      <c r="G501" s="493"/>
      <c r="H501" s="493"/>
      <c r="I501" s="493"/>
      <c r="J501" s="494"/>
    </row>
    <row r="502" spans="1:10" x14ac:dyDescent="0.25">
      <c r="A502" s="492"/>
      <c r="B502" s="493"/>
      <c r="C502" s="493"/>
      <c r="D502" s="493"/>
      <c r="E502" s="493"/>
      <c r="F502" s="493"/>
      <c r="G502" s="493"/>
      <c r="H502" s="493"/>
      <c r="I502" s="493"/>
      <c r="J502" s="494"/>
    </row>
    <row r="503" spans="1:10" x14ac:dyDescent="0.25">
      <c r="A503" s="492"/>
      <c r="B503" s="493"/>
      <c r="C503" s="493"/>
      <c r="D503" s="493"/>
      <c r="E503" s="493"/>
      <c r="F503" s="493"/>
      <c r="G503" s="493"/>
      <c r="H503" s="493"/>
      <c r="I503" s="493"/>
      <c r="J503" s="494"/>
    </row>
    <row r="504" spans="1:10" x14ac:dyDescent="0.25">
      <c r="A504" s="492"/>
      <c r="B504" s="493"/>
      <c r="C504" s="493"/>
      <c r="D504" s="493"/>
      <c r="E504" s="493"/>
      <c r="F504" s="493"/>
      <c r="G504" s="493"/>
      <c r="H504" s="493"/>
      <c r="I504" s="493"/>
      <c r="J504" s="494"/>
    </row>
    <row r="505" spans="1:10" x14ac:dyDescent="0.25">
      <c r="A505" s="492"/>
      <c r="B505" s="493"/>
      <c r="C505" s="493"/>
      <c r="D505" s="493"/>
      <c r="E505" s="493"/>
      <c r="F505" s="493"/>
      <c r="G505" s="493"/>
      <c r="H505" s="493"/>
      <c r="I505" s="493"/>
      <c r="J505" s="494"/>
    </row>
    <row r="506" spans="1:10" x14ac:dyDescent="0.25">
      <c r="A506" s="492"/>
      <c r="B506" s="493"/>
      <c r="C506" s="493"/>
      <c r="D506" s="493"/>
      <c r="E506" s="493"/>
      <c r="F506" s="493"/>
      <c r="G506" s="493"/>
      <c r="H506" s="493"/>
      <c r="I506" s="493"/>
      <c r="J506" s="494"/>
    </row>
    <row r="507" spans="1:10" x14ac:dyDescent="0.25">
      <c r="A507" s="492"/>
      <c r="B507" s="493"/>
      <c r="C507" s="493"/>
      <c r="D507" s="493"/>
      <c r="E507" s="493"/>
      <c r="F507" s="493"/>
      <c r="G507" s="493"/>
      <c r="H507" s="493"/>
      <c r="I507" s="493"/>
      <c r="J507" s="494"/>
    </row>
    <row r="508" spans="1:10" x14ac:dyDescent="0.25">
      <c r="A508" s="492"/>
      <c r="B508" s="493"/>
      <c r="C508" s="493"/>
      <c r="D508" s="493"/>
      <c r="E508" s="493"/>
      <c r="F508" s="493"/>
      <c r="G508" s="493"/>
      <c r="H508" s="493"/>
      <c r="I508" s="493"/>
      <c r="J508" s="494"/>
    </row>
    <row r="509" spans="1:10" x14ac:dyDescent="0.25">
      <c r="A509" s="492"/>
      <c r="B509" s="493"/>
      <c r="C509" s="493"/>
      <c r="D509" s="493"/>
      <c r="E509" s="493"/>
      <c r="F509" s="493"/>
      <c r="G509" s="493"/>
      <c r="H509" s="493"/>
      <c r="I509" s="493"/>
      <c r="J509" s="494"/>
    </row>
    <row r="510" spans="1:10" x14ac:dyDescent="0.25">
      <c r="A510" s="492"/>
      <c r="B510" s="493"/>
      <c r="C510" s="493"/>
      <c r="D510" s="493"/>
      <c r="E510" s="493"/>
      <c r="F510" s="493"/>
      <c r="G510" s="493"/>
      <c r="H510" s="493"/>
      <c r="I510" s="493"/>
      <c r="J510" s="494"/>
    </row>
    <row r="511" spans="1:10" x14ac:dyDescent="0.25">
      <c r="A511" s="492"/>
      <c r="B511" s="493"/>
      <c r="C511" s="493"/>
      <c r="D511" s="493"/>
      <c r="E511" s="493"/>
      <c r="F511" s="493"/>
      <c r="G511" s="493"/>
      <c r="H511" s="493"/>
      <c r="I511" s="493"/>
      <c r="J511" s="494"/>
    </row>
    <row r="512" spans="1:10" x14ac:dyDescent="0.25">
      <c r="A512" s="492"/>
      <c r="B512" s="493"/>
      <c r="C512" s="493"/>
      <c r="D512" s="493"/>
      <c r="E512" s="493"/>
      <c r="F512" s="493"/>
      <c r="G512" s="493"/>
      <c r="H512" s="493"/>
      <c r="I512" s="493"/>
      <c r="J512" s="494"/>
    </row>
    <row r="513" spans="1:10" x14ac:dyDescent="0.25">
      <c r="A513" s="492"/>
      <c r="B513" s="493"/>
      <c r="C513" s="493"/>
      <c r="D513" s="493"/>
      <c r="E513" s="493"/>
      <c r="F513" s="493"/>
      <c r="G513" s="493"/>
      <c r="H513" s="493"/>
      <c r="I513" s="493"/>
      <c r="J513" s="494"/>
    </row>
    <row r="514" spans="1:10" x14ac:dyDescent="0.25">
      <c r="A514" s="492"/>
      <c r="B514" s="493"/>
      <c r="C514" s="493"/>
      <c r="D514" s="493"/>
      <c r="E514" s="493"/>
      <c r="F514" s="493"/>
      <c r="G514" s="493"/>
      <c r="H514" s="493"/>
      <c r="I514" s="493"/>
      <c r="J514" s="494"/>
    </row>
    <row r="515" spans="1:10" x14ac:dyDescent="0.25">
      <c r="A515" s="492"/>
      <c r="B515" s="493"/>
      <c r="C515" s="493"/>
      <c r="D515" s="493"/>
      <c r="E515" s="493"/>
      <c r="F515" s="493"/>
      <c r="G515" s="493"/>
      <c r="H515" s="493"/>
      <c r="I515" s="493"/>
      <c r="J515" s="494"/>
    </row>
    <row r="516" spans="1:10" x14ac:dyDescent="0.25">
      <c r="A516" s="492"/>
      <c r="B516" s="493"/>
      <c r="C516" s="493"/>
      <c r="D516" s="493"/>
      <c r="E516" s="493"/>
      <c r="F516" s="493"/>
      <c r="G516" s="493"/>
      <c r="H516" s="493"/>
      <c r="I516" s="493"/>
      <c r="J516" s="494"/>
    </row>
    <row r="517" spans="1:10" x14ac:dyDescent="0.25">
      <c r="A517" s="492"/>
      <c r="B517" s="493"/>
      <c r="C517" s="493"/>
      <c r="D517" s="493"/>
      <c r="E517" s="493"/>
      <c r="F517" s="493"/>
      <c r="G517" s="493"/>
      <c r="H517" s="493"/>
      <c r="I517" s="493"/>
      <c r="J517" s="494"/>
    </row>
    <row r="518" spans="1:10" x14ac:dyDescent="0.25">
      <c r="A518" s="492"/>
      <c r="B518" s="493"/>
      <c r="C518" s="493"/>
      <c r="D518" s="493"/>
      <c r="E518" s="493"/>
      <c r="F518" s="493"/>
      <c r="G518" s="493"/>
      <c r="H518" s="493"/>
      <c r="I518" s="493"/>
      <c r="J518" s="494"/>
    </row>
    <row r="519" spans="1:10" x14ac:dyDescent="0.25">
      <c r="A519" s="495"/>
      <c r="B519" s="496"/>
      <c r="C519" s="496"/>
      <c r="D519" s="496"/>
      <c r="E519" s="496"/>
      <c r="F519" s="496"/>
      <c r="G519" s="496"/>
      <c r="H519" s="496"/>
      <c r="I519" s="496"/>
      <c r="J519" s="497"/>
    </row>
    <row r="521" spans="1:10" ht="15.6" x14ac:dyDescent="0.3">
      <c r="A521" s="351" t="s">
        <v>848</v>
      </c>
      <c r="B521" s="352"/>
      <c r="C521" s="352"/>
      <c r="D521" s="352"/>
      <c r="E521" s="352"/>
      <c r="F521" s="352"/>
      <c r="G521" s="352"/>
      <c r="H521" s="349" t="str">
        <f>'CONTACT INFORMATION'!$A$24</f>
        <v>Santa Barbara</v>
      </c>
      <c r="I521" s="349"/>
      <c r="J521" s="350"/>
    </row>
    <row r="522" spans="1:10" ht="8.1" customHeight="1" x14ac:dyDescent="0.25">
      <c r="A522" s="163"/>
      <c r="B522" s="163"/>
      <c r="C522" s="163"/>
      <c r="D522" s="163"/>
      <c r="E522" s="163"/>
      <c r="F522" s="163"/>
      <c r="G522" s="163"/>
      <c r="H522" s="163"/>
      <c r="I522" s="163"/>
      <c r="J522" s="163"/>
    </row>
    <row r="523" spans="1:10" ht="13.8" x14ac:dyDescent="0.25">
      <c r="A523" s="506" t="s">
        <v>858</v>
      </c>
      <c r="B523" s="507"/>
      <c r="C523" s="507"/>
      <c r="D523" s="507"/>
      <c r="E523" s="507"/>
      <c r="F523" s="507"/>
      <c r="G523" s="507"/>
      <c r="H523" s="507"/>
      <c r="I523" s="507"/>
      <c r="J523" s="508"/>
    </row>
    <row r="524" spans="1:10" x14ac:dyDescent="0.25">
      <c r="A524" s="447" t="s">
        <v>854</v>
      </c>
      <c r="B524" s="448"/>
      <c r="C524" s="448"/>
      <c r="D524" s="449"/>
      <c r="E524" s="527"/>
      <c r="F524" s="528"/>
      <c r="G524" s="528"/>
      <c r="H524" s="528"/>
      <c r="I524" s="528"/>
      <c r="J524" s="529"/>
    </row>
    <row r="525" spans="1:10" x14ac:dyDescent="0.25">
      <c r="A525" s="475" t="s">
        <v>853</v>
      </c>
      <c r="B525" s="476"/>
      <c r="C525" s="476"/>
      <c r="D525" s="477"/>
      <c r="E525" s="530"/>
      <c r="F525" s="531"/>
      <c r="G525" s="531"/>
      <c r="H525" s="531"/>
      <c r="I525" s="531"/>
      <c r="J525" s="532"/>
    </row>
    <row r="526" spans="1:10" x14ac:dyDescent="0.25">
      <c r="A526" s="524" t="s">
        <v>808</v>
      </c>
      <c r="B526" s="525"/>
      <c r="C526" s="525"/>
      <c r="D526" s="526"/>
      <c r="E526" s="478"/>
      <c r="F526" s="479"/>
      <c r="G526" s="479"/>
      <c r="H526" s="479"/>
      <c r="I526" s="479"/>
      <c r="J526" s="480"/>
    </row>
    <row r="527" spans="1:10" ht="27" customHeight="1" x14ac:dyDescent="0.25">
      <c r="A527" s="157"/>
      <c r="B527" s="208"/>
      <c r="C527" s="208"/>
      <c r="D527" s="208"/>
      <c r="E527" s="441" t="s">
        <v>535</v>
      </c>
      <c r="F527" s="442"/>
      <c r="G527" s="441" t="s">
        <v>533</v>
      </c>
      <c r="H527" s="442"/>
      <c r="I527" s="481" t="s">
        <v>849</v>
      </c>
      <c r="J527" s="482"/>
    </row>
    <row r="528" spans="1:10" x14ac:dyDescent="0.25">
      <c r="A528" s="463" t="s">
        <v>527</v>
      </c>
      <c r="B528" s="464"/>
      <c r="C528" s="464"/>
      <c r="D528" s="465"/>
      <c r="E528" s="434"/>
      <c r="F528" s="434"/>
      <c r="G528" s="434"/>
      <c r="H528" s="434"/>
      <c r="I528" s="435"/>
      <c r="J528" s="435"/>
    </row>
    <row r="529" spans="1:10" x14ac:dyDescent="0.25">
      <c r="A529" s="487" t="s">
        <v>528</v>
      </c>
      <c r="B529" s="488"/>
      <c r="C529" s="488"/>
      <c r="D529" s="489"/>
      <c r="E529" s="459"/>
      <c r="F529" s="459"/>
      <c r="G529" s="433"/>
      <c r="H529" s="433"/>
      <c r="I529" s="443"/>
      <c r="J529" s="443"/>
    </row>
    <row r="530" spans="1:10" x14ac:dyDescent="0.25">
      <c r="A530" s="463" t="s">
        <v>529</v>
      </c>
      <c r="B530" s="464"/>
      <c r="C530" s="464"/>
      <c r="D530" s="465"/>
      <c r="E530" s="434"/>
      <c r="F530" s="434"/>
      <c r="G530" s="434"/>
      <c r="H530" s="434"/>
      <c r="I530" s="435"/>
      <c r="J530" s="435"/>
    </row>
    <row r="531" spans="1:10" x14ac:dyDescent="0.25">
      <c r="A531" s="487" t="s">
        <v>530</v>
      </c>
      <c r="B531" s="488"/>
      <c r="C531" s="488"/>
      <c r="D531" s="489"/>
      <c r="E531" s="459"/>
      <c r="F531" s="459"/>
      <c r="G531" s="433"/>
      <c r="H531" s="433"/>
      <c r="I531" s="443"/>
      <c r="J531" s="443"/>
    </row>
    <row r="532" spans="1:10" x14ac:dyDescent="0.25">
      <c r="A532" s="463" t="s">
        <v>531</v>
      </c>
      <c r="B532" s="464"/>
      <c r="C532" s="464"/>
      <c r="D532" s="465"/>
      <c r="E532" s="434"/>
      <c r="F532" s="434"/>
      <c r="G532" s="434"/>
      <c r="H532" s="434"/>
      <c r="I532" s="435"/>
      <c r="J532" s="435"/>
    </row>
    <row r="533" spans="1:10" x14ac:dyDescent="0.25">
      <c r="A533" s="487" t="s">
        <v>532</v>
      </c>
      <c r="B533" s="488"/>
      <c r="C533" s="488"/>
      <c r="D533" s="489"/>
      <c r="E533" s="459"/>
      <c r="F533" s="459"/>
      <c r="G533" s="433"/>
      <c r="H533" s="433"/>
      <c r="I533" s="443"/>
      <c r="J533" s="443"/>
    </row>
    <row r="534" spans="1:10" x14ac:dyDescent="0.25">
      <c r="A534" s="463" t="s">
        <v>537</v>
      </c>
      <c r="B534" s="464"/>
      <c r="C534" s="464"/>
      <c r="D534" s="465"/>
      <c r="E534" s="498"/>
      <c r="F534" s="498"/>
      <c r="G534" s="498"/>
      <c r="H534" s="498"/>
      <c r="I534" s="499"/>
      <c r="J534" s="499"/>
    </row>
    <row r="535" spans="1:10" x14ac:dyDescent="0.25">
      <c r="A535" s="486"/>
      <c r="B535" s="431"/>
      <c r="C535" s="431"/>
      <c r="D535" s="432"/>
      <c r="E535" s="459"/>
      <c r="F535" s="459"/>
      <c r="G535" s="433"/>
      <c r="H535" s="433"/>
      <c r="I535" s="433"/>
      <c r="J535" s="433"/>
    </row>
    <row r="536" spans="1:10" x14ac:dyDescent="0.25">
      <c r="A536" s="486"/>
      <c r="B536" s="431"/>
      <c r="C536" s="431"/>
      <c r="D536" s="432"/>
      <c r="E536" s="459"/>
      <c r="F536" s="459"/>
      <c r="G536" s="433"/>
      <c r="H536" s="433"/>
      <c r="I536" s="433"/>
      <c r="J536" s="433"/>
    </row>
    <row r="537" spans="1:10" x14ac:dyDescent="0.25">
      <c r="A537" s="486"/>
      <c r="B537" s="431"/>
      <c r="C537" s="431"/>
      <c r="D537" s="432"/>
      <c r="E537" s="459"/>
      <c r="F537" s="459"/>
      <c r="G537" s="433"/>
      <c r="H537" s="433"/>
      <c r="I537" s="433"/>
      <c r="J537" s="433"/>
    </row>
    <row r="538" spans="1:10" x14ac:dyDescent="0.25">
      <c r="A538" s="483" t="s">
        <v>534</v>
      </c>
      <c r="B538" s="484"/>
      <c r="C538" s="484"/>
      <c r="D538" s="485"/>
      <c r="E538" s="460">
        <f>SUM(E528:E537)</f>
        <v>0</v>
      </c>
      <c r="F538" s="460"/>
      <c r="G538" s="460">
        <f>SUM(G528:G537)</f>
        <v>0</v>
      </c>
      <c r="H538" s="460"/>
      <c r="I538" s="460">
        <f>SUM(I528:I537)</f>
        <v>0</v>
      </c>
      <c r="J538" s="460"/>
    </row>
    <row r="539" spans="1:10" x14ac:dyDescent="0.25">
      <c r="A539" s="466" t="s">
        <v>859</v>
      </c>
      <c r="B539" s="467"/>
      <c r="C539" s="467"/>
      <c r="D539" s="467"/>
      <c r="E539" s="467"/>
      <c r="F539" s="467"/>
      <c r="G539" s="467"/>
      <c r="H539" s="467"/>
      <c r="I539" s="467"/>
      <c r="J539" s="468"/>
    </row>
    <row r="540" spans="1:10" x14ac:dyDescent="0.25">
      <c r="A540" s="469" t="s">
        <v>860</v>
      </c>
      <c r="B540" s="470"/>
      <c r="C540" s="470"/>
      <c r="D540" s="470"/>
      <c r="E540" s="470"/>
      <c r="F540" s="470"/>
      <c r="G540" s="470"/>
      <c r="H540" s="470"/>
      <c r="I540" s="470"/>
      <c r="J540" s="471"/>
    </row>
    <row r="541" spans="1:10" x14ac:dyDescent="0.25">
      <c r="A541" s="469" t="s">
        <v>861</v>
      </c>
      <c r="B541" s="470"/>
      <c r="C541" s="470"/>
      <c r="D541" s="470"/>
      <c r="E541" s="470"/>
      <c r="F541" s="470"/>
      <c r="G541" s="470"/>
      <c r="H541" s="470"/>
      <c r="I541" s="470"/>
      <c r="J541" s="471"/>
    </row>
    <row r="542" spans="1:10" x14ac:dyDescent="0.25">
      <c r="A542" s="472" t="s">
        <v>862</v>
      </c>
      <c r="B542" s="473"/>
      <c r="C542" s="473"/>
      <c r="D542" s="473"/>
      <c r="E542" s="473"/>
      <c r="F542" s="473"/>
      <c r="G542" s="473"/>
      <c r="H542" s="473"/>
      <c r="I542" s="473"/>
      <c r="J542" s="474"/>
    </row>
    <row r="543" spans="1:10" x14ac:dyDescent="0.25">
      <c r="A543" s="301"/>
      <c r="B543" s="490"/>
      <c r="C543" s="490"/>
      <c r="D543" s="490"/>
      <c r="E543" s="490"/>
      <c r="F543" s="490"/>
      <c r="G543" s="490"/>
      <c r="H543" s="490"/>
      <c r="I543" s="490"/>
      <c r="J543" s="491"/>
    </row>
    <row r="544" spans="1:10" x14ac:dyDescent="0.25">
      <c r="A544" s="492"/>
      <c r="B544" s="493"/>
      <c r="C544" s="493"/>
      <c r="D544" s="493"/>
      <c r="E544" s="493"/>
      <c r="F544" s="493"/>
      <c r="G544" s="493"/>
      <c r="H544" s="493"/>
      <c r="I544" s="493"/>
      <c r="J544" s="494"/>
    </row>
    <row r="545" spans="1:10" x14ac:dyDescent="0.25">
      <c r="A545" s="492"/>
      <c r="B545" s="493"/>
      <c r="C545" s="493"/>
      <c r="D545" s="493"/>
      <c r="E545" s="493"/>
      <c r="F545" s="493"/>
      <c r="G545" s="493"/>
      <c r="H545" s="493"/>
      <c r="I545" s="493"/>
      <c r="J545" s="494"/>
    </row>
    <row r="546" spans="1:10" x14ac:dyDescent="0.25">
      <c r="A546" s="492"/>
      <c r="B546" s="493"/>
      <c r="C546" s="493"/>
      <c r="D546" s="493"/>
      <c r="E546" s="493"/>
      <c r="F546" s="493"/>
      <c r="G546" s="493"/>
      <c r="H546" s="493"/>
      <c r="I546" s="493"/>
      <c r="J546" s="494"/>
    </row>
    <row r="547" spans="1:10" x14ac:dyDescent="0.25">
      <c r="A547" s="492"/>
      <c r="B547" s="493"/>
      <c r="C547" s="493"/>
      <c r="D547" s="493"/>
      <c r="E547" s="493"/>
      <c r="F547" s="493"/>
      <c r="G547" s="493"/>
      <c r="H547" s="493"/>
      <c r="I547" s="493"/>
      <c r="J547" s="494"/>
    </row>
    <row r="548" spans="1:10" x14ac:dyDescent="0.25">
      <c r="A548" s="492"/>
      <c r="B548" s="493"/>
      <c r="C548" s="493"/>
      <c r="D548" s="493"/>
      <c r="E548" s="493"/>
      <c r="F548" s="493"/>
      <c r="G548" s="493"/>
      <c r="H548" s="493"/>
      <c r="I548" s="493"/>
      <c r="J548" s="494"/>
    </row>
    <row r="549" spans="1:10" x14ac:dyDescent="0.25">
      <c r="A549" s="492"/>
      <c r="B549" s="493"/>
      <c r="C549" s="493"/>
      <c r="D549" s="493"/>
      <c r="E549" s="493"/>
      <c r="F549" s="493"/>
      <c r="G549" s="493"/>
      <c r="H549" s="493"/>
      <c r="I549" s="493"/>
      <c r="J549" s="494"/>
    </row>
    <row r="550" spans="1:10" x14ac:dyDescent="0.25">
      <c r="A550" s="492"/>
      <c r="B550" s="493"/>
      <c r="C550" s="493"/>
      <c r="D550" s="493"/>
      <c r="E550" s="493"/>
      <c r="F550" s="493"/>
      <c r="G550" s="493"/>
      <c r="H550" s="493"/>
      <c r="I550" s="493"/>
      <c r="J550" s="494"/>
    </row>
    <row r="551" spans="1:10" x14ac:dyDescent="0.25">
      <c r="A551" s="492"/>
      <c r="B551" s="493"/>
      <c r="C551" s="493"/>
      <c r="D551" s="493"/>
      <c r="E551" s="493"/>
      <c r="F551" s="493"/>
      <c r="G551" s="493"/>
      <c r="H551" s="493"/>
      <c r="I551" s="493"/>
      <c r="J551" s="494"/>
    </row>
    <row r="552" spans="1:10" x14ac:dyDescent="0.25">
      <c r="A552" s="492"/>
      <c r="B552" s="493"/>
      <c r="C552" s="493"/>
      <c r="D552" s="493"/>
      <c r="E552" s="493"/>
      <c r="F552" s="493"/>
      <c r="G552" s="493"/>
      <c r="H552" s="493"/>
      <c r="I552" s="493"/>
      <c r="J552" s="494"/>
    </row>
    <row r="553" spans="1:10" x14ac:dyDescent="0.25">
      <c r="A553" s="492"/>
      <c r="B553" s="493"/>
      <c r="C553" s="493"/>
      <c r="D553" s="493"/>
      <c r="E553" s="493"/>
      <c r="F553" s="493"/>
      <c r="G553" s="493"/>
      <c r="H553" s="493"/>
      <c r="I553" s="493"/>
      <c r="J553" s="494"/>
    </row>
    <row r="554" spans="1:10" x14ac:dyDescent="0.25">
      <c r="A554" s="492"/>
      <c r="B554" s="493"/>
      <c r="C554" s="493"/>
      <c r="D554" s="493"/>
      <c r="E554" s="493"/>
      <c r="F554" s="493"/>
      <c r="G554" s="493"/>
      <c r="H554" s="493"/>
      <c r="I554" s="493"/>
      <c r="J554" s="494"/>
    </row>
    <row r="555" spans="1:10" x14ac:dyDescent="0.25">
      <c r="A555" s="492"/>
      <c r="B555" s="493"/>
      <c r="C555" s="493"/>
      <c r="D555" s="493"/>
      <c r="E555" s="493"/>
      <c r="F555" s="493"/>
      <c r="G555" s="493"/>
      <c r="H555" s="493"/>
      <c r="I555" s="493"/>
      <c r="J555" s="494"/>
    </row>
    <row r="556" spans="1:10" x14ac:dyDescent="0.25">
      <c r="A556" s="492"/>
      <c r="B556" s="493"/>
      <c r="C556" s="493"/>
      <c r="D556" s="493"/>
      <c r="E556" s="493"/>
      <c r="F556" s="493"/>
      <c r="G556" s="493"/>
      <c r="H556" s="493"/>
      <c r="I556" s="493"/>
      <c r="J556" s="494"/>
    </row>
    <row r="557" spans="1:10" x14ac:dyDescent="0.25">
      <c r="A557" s="492"/>
      <c r="B557" s="493"/>
      <c r="C557" s="493"/>
      <c r="D557" s="493"/>
      <c r="E557" s="493"/>
      <c r="F557" s="493"/>
      <c r="G557" s="493"/>
      <c r="H557" s="493"/>
      <c r="I557" s="493"/>
      <c r="J557" s="494"/>
    </row>
    <row r="558" spans="1:10" x14ac:dyDescent="0.25">
      <c r="A558" s="492"/>
      <c r="B558" s="493"/>
      <c r="C558" s="493"/>
      <c r="D558" s="493"/>
      <c r="E558" s="493"/>
      <c r="F558" s="493"/>
      <c r="G558" s="493"/>
      <c r="H558" s="493"/>
      <c r="I558" s="493"/>
      <c r="J558" s="494"/>
    </row>
    <row r="559" spans="1:10" x14ac:dyDescent="0.25">
      <c r="A559" s="492"/>
      <c r="B559" s="493"/>
      <c r="C559" s="493"/>
      <c r="D559" s="493"/>
      <c r="E559" s="493"/>
      <c r="F559" s="493"/>
      <c r="G559" s="493"/>
      <c r="H559" s="493"/>
      <c r="I559" s="493"/>
      <c r="J559" s="494"/>
    </row>
    <row r="560" spans="1:10" x14ac:dyDescent="0.25">
      <c r="A560" s="492"/>
      <c r="B560" s="493"/>
      <c r="C560" s="493"/>
      <c r="D560" s="493"/>
      <c r="E560" s="493"/>
      <c r="F560" s="493"/>
      <c r="G560" s="493"/>
      <c r="H560" s="493"/>
      <c r="I560" s="493"/>
      <c r="J560" s="494"/>
    </row>
    <row r="561" spans="1:10" x14ac:dyDescent="0.25">
      <c r="A561" s="492"/>
      <c r="B561" s="493"/>
      <c r="C561" s="493"/>
      <c r="D561" s="493"/>
      <c r="E561" s="493"/>
      <c r="F561" s="493"/>
      <c r="G561" s="493"/>
      <c r="H561" s="493"/>
      <c r="I561" s="493"/>
      <c r="J561" s="494"/>
    </row>
    <row r="562" spans="1:10" x14ac:dyDescent="0.25">
      <c r="A562" s="492"/>
      <c r="B562" s="493"/>
      <c r="C562" s="493"/>
      <c r="D562" s="493"/>
      <c r="E562" s="493"/>
      <c r="F562" s="493"/>
      <c r="G562" s="493"/>
      <c r="H562" s="493"/>
      <c r="I562" s="493"/>
      <c r="J562" s="494"/>
    </row>
    <row r="563" spans="1:10" x14ac:dyDescent="0.25">
      <c r="A563" s="492"/>
      <c r="B563" s="493"/>
      <c r="C563" s="493"/>
      <c r="D563" s="493"/>
      <c r="E563" s="493"/>
      <c r="F563" s="493"/>
      <c r="G563" s="493"/>
      <c r="H563" s="493"/>
      <c r="I563" s="493"/>
      <c r="J563" s="494"/>
    </row>
    <row r="564" spans="1:10" x14ac:dyDescent="0.25">
      <c r="A564" s="492"/>
      <c r="B564" s="493"/>
      <c r="C564" s="493"/>
      <c r="D564" s="493"/>
      <c r="E564" s="493"/>
      <c r="F564" s="493"/>
      <c r="G564" s="493"/>
      <c r="H564" s="493"/>
      <c r="I564" s="493"/>
      <c r="J564" s="494"/>
    </row>
    <row r="565" spans="1:10" x14ac:dyDescent="0.25">
      <c r="A565" s="492"/>
      <c r="B565" s="493"/>
      <c r="C565" s="493"/>
      <c r="D565" s="493"/>
      <c r="E565" s="493"/>
      <c r="F565" s="493"/>
      <c r="G565" s="493"/>
      <c r="H565" s="493"/>
      <c r="I565" s="493"/>
      <c r="J565" s="494"/>
    </row>
    <row r="566" spans="1:10" x14ac:dyDescent="0.25">
      <c r="A566" s="492"/>
      <c r="B566" s="493"/>
      <c r="C566" s="493"/>
      <c r="D566" s="493"/>
      <c r="E566" s="493"/>
      <c r="F566" s="493"/>
      <c r="G566" s="493"/>
      <c r="H566" s="493"/>
      <c r="I566" s="493"/>
      <c r="J566" s="494"/>
    </row>
    <row r="567" spans="1:10" x14ac:dyDescent="0.25">
      <c r="A567" s="492"/>
      <c r="B567" s="493"/>
      <c r="C567" s="493"/>
      <c r="D567" s="493"/>
      <c r="E567" s="493"/>
      <c r="F567" s="493"/>
      <c r="G567" s="493"/>
      <c r="H567" s="493"/>
      <c r="I567" s="493"/>
      <c r="J567" s="494"/>
    </row>
    <row r="568" spans="1:10" x14ac:dyDescent="0.25">
      <c r="A568" s="492"/>
      <c r="B568" s="493"/>
      <c r="C568" s="493"/>
      <c r="D568" s="493"/>
      <c r="E568" s="493"/>
      <c r="F568" s="493"/>
      <c r="G568" s="493"/>
      <c r="H568" s="493"/>
      <c r="I568" s="493"/>
      <c r="J568" s="494"/>
    </row>
    <row r="569" spans="1:10" x14ac:dyDescent="0.25">
      <c r="A569" s="492"/>
      <c r="B569" s="493"/>
      <c r="C569" s="493"/>
      <c r="D569" s="493"/>
      <c r="E569" s="493"/>
      <c r="F569" s="493"/>
      <c r="G569" s="493"/>
      <c r="H569" s="493"/>
      <c r="I569" s="493"/>
      <c r="J569" s="494"/>
    </row>
    <row r="570" spans="1:10" x14ac:dyDescent="0.25">
      <c r="A570" s="492"/>
      <c r="B570" s="493"/>
      <c r="C570" s="493"/>
      <c r="D570" s="493"/>
      <c r="E570" s="493"/>
      <c r="F570" s="493"/>
      <c r="G570" s="493"/>
      <c r="H570" s="493"/>
      <c r="I570" s="493"/>
      <c r="J570" s="494"/>
    </row>
    <row r="571" spans="1:10" x14ac:dyDescent="0.25">
      <c r="A571" s="492"/>
      <c r="B571" s="493"/>
      <c r="C571" s="493"/>
      <c r="D571" s="493"/>
      <c r="E571" s="493"/>
      <c r="F571" s="493"/>
      <c r="G571" s="493"/>
      <c r="H571" s="493"/>
      <c r="I571" s="493"/>
      <c r="J571" s="494"/>
    </row>
    <row r="572" spans="1:10" x14ac:dyDescent="0.25">
      <c r="A572" s="492"/>
      <c r="B572" s="493"/>
      <c r="C572" s="493"/>
      <c r="D572" s="493"/>
      <c r="E572" s="493"/>
      <c r="F572" s="493"/>
      <c r="G572" s="493"/>
      <c r="H572" s="493"/>
      <c r="I572" s="493"/>
      <c r="J572" s="494"/>
    </row>
    <row r="573" spans="1:10" x14ac:dyDescent="0.25">
      <c r="A573" s="492"/>
      <c r="B573" s="493"/>
      <c r="C573" s="493"/>
      <c r="D573" s="493"/>
      <c r="E573" s="493"/>
      <c r="F573" s="493"/>
      <c r="G573" s="493"/>
      <c r="H573" s="493"/>
      <c r="I573" s="493"/>
      <c r="J573" s="494"/>
    </row>
    <row r="574" spans="1:10" x14ac:dyDescent="0.25">
      <c r="A574" s="492"/>
      <c r="B574" s="493"/>
      <c r="C574" s="493"/>
      <c r="D574" s="493"/>
      <c r="E574" s="493"/>
      <c r="F574" s="493"/>
      <c r="G574" s="493"/>
      <c r="H574" s="493"/>
      <c r="I574" s="493"/>
      <c r="J574" s="494"/>
    </row>
    <row r="575" spans="1:10" x14ac:dyDescent="0.25">
      <c r="A575" s="492"/>
      <c r="B575" s="493"/>
      <c r="C575" s="493"/>
      <c r="D575" s="493"/>
      <c r="E575" s="493"/>
      <c r="F575" s="493"/>
      <c r="G575" s="493"/>
      <c r="H575" s="493"/>
      <c r="I575" s="493"/>
      <c r="J575" s="494"/>
    </row>
    <row r="576" spans="1:10" x14ac:dyDescent="0.25">
      <c r="A576" s="492"/>
      <c r="B576" s="493"/>
      <c r="C576" s="493"/>
      <c r="D576" s="493"/>
      <c r="E576" s="493"/>
      <c r="F576" s="493"/>
      <c r="G576" s="493"/>
      <c r="H576" s="493"/>
      <c r="I576" s="493"/>
      <c r="J576" s="494"/>
    </row>
    <row r="577" spans="1:10" x14ac:dyDescent="0.25">
      <c r="A577" s="495"/>
      <c r="B577" s="496"/>
      <c r="C577" s="496"/>
      <c r="D577" s="496"/>
      <c r="E577" s="496"/>
      <c r="F577" s="496"/>
      <c r="G577" s="496"/>
      <c r="H577" s="496"/>
      <c r="I577" s="496"/>
      <c r="J577" s="497"/>
    </row>
    <row r="579" spans="1:10" ht="15.6" x14ac:dyDescent="0.3">
      <c r="A579" s="351" t="s">
        <v>848</v>
      </c>
      <c r="B579" s="352"/>
      <c r="C579" s="352"/>
      <c r="D579" s="352"/>
      <c r="E579" s="352"/>
      <c r="F579" s="352"/>
      <c r="G579" s="352"/>
      <c r="H579" s="349" t="str">
        <f>'CONTACT INFORMATION'!$A$24</f>
        <v>Santa Barbara</v>
      </c>
      <c r="I579" s="349"/>
      <c r="J579" s="350"/>
    </row>
    <row r="580" spans="1:10" ht="8.1" customHeight="1" x14ac:dyDescent="0.25">
      <c r="A580" s="163"/>
      <c r="B580" s="163"/>
      <c r="C580" s="163"/>
      <c r="D580" s="163"/>
      <c r="E580" s="163"/>
      <c r="F580" s="163"/>
      <c r="G580" s="163"/>
      <c r="H580" s="163"/>
      <c r="I580" s="163"/>
      <c r="J580" s="163"/>
    </row>
    <row r="581" spans="1:10" ht="13.8" x14ac:dyDescent="0.25">
      <c r="A581" s="506" t="s">
        <v>863</v>
      </c>
      <c r="B581" s="507"/>
      <c r="C581" s="507"/>
      <c r="D581" s="507"/>
      <c r="E581" s="507"/>
      <c r="F581" s="507"/>
      <c r="G581" s="507"/>
      <c r="H581" s="507"/>
      <c r="I581" s="507"/>
      <c r="J581" s="508"/>
    </row>
    <row r="582" spans="1:10" x14ac:dyDescent="0.25">
      <c r="A582" s="447" t="s">
        <v>854</v>
      </c>
      <c r="B582" s="448"/>
      <c r="C582" s="448"/>
      <c r="D582" s="449"/>
      <c r="E582" s="527"/>
      <c r="F582" s="528"/>
      <c r="G582" s="528"/>
      <c r="H582" s="528"/>
      <c r="I582" s="528"/>
      <c r="J582" s="529"/>
    </row>
    <row r="583" spans="1:10" x14ac:dyDescent="0.25">
      <c r="A583" s="475" t="s">
        <v>853</v>
      </c>
      <c r="B583" s="476"/>
      <c r="C583" s="476"/>
      <c r="D583" s="477"/>
      <c r="E583" s="530"/>
      <c r="F583" s="531"/>
      <c r="G583" s="531"/>
      <c r="H583" s="531"/>
      <c r="I583" s="531"/>
      <c r="J583" s="532"/>
    </row>
    <row r="584" spans="1:10" x14ac:dyDescent="0.25">
      <c r="A584" s="524" t="s">
        <v>808</v>
      </c>
      <c r="B584" s="525"/>
      <c r="C584" s="525"/>
      <c r="D584" s="526"/>
      <c r="E584" s="478"/>
      <c r="F584" s="479"/>
      <c r="G584" s="479"/>
      <c r="H584" s="479"/>
      <c r="I584" s="479"/>
      <c r="J584" s="480"/>
    </row>
    <row r="585" spans="1:10" ht="27" customHeight="1" x14ac:dyDescent="0.25">
      <c r="A585" s="157"/>
      <c r="B585" s="208"/>
      <c r="C585" s="208"/>
      <c r="D585" s="208"/>
      <c r="E585" s="441" t="s">
        <v>535</v>
      </c>
      <c r="F585" s="442"/>
      <c r="G585" s="441" t="s">
        <v>533</v>
      </c>
      <c r="H585" s="442"/>
      <c r="I585" s="481" t="s">
        <v>849</v>
      </c>
      <c r="J585" s="482"/>
    </row>
    <row r="586" spans="1:10" x14ac:dyDescent="0.25">
      <c r="A586" s="463" t="s">
        <v>527</v>
      </c>
      <c r="B586" s="464"/>
      <c r="C586" s="464"/>
      <c r="D586" s="465"/>
      <c r="E586" s="434"/>
      <c r="F586" s="434"/>
      <c r="G586" s="434"/>
      <c r="H586" s="434"/>
      <c r="I586" s="435"/>
      <c r="J586" s="435"/>
    </row>
    <row r="587" spans="1:10" x14ac:dyDescent="0.25">
      <c r="A587" s="487" t="s">
        <v>528</v>
      </c>
      <c r="B587" s="488"/>
      <c r="C587" s="488"/>
      <c r="D587" s="489"/>
      <c r="E587" s="459"/>
      <c r="F587" s="459"/>
      <c r="G587" s="433"/>
      <c r="H587" s="433"/>
      <c r="I587" s="443"/>
      <c r="J587" s="443"/>
    </row>
    <row r="588" spans="1:10" x14ac:dyDescent="0.25">
      <c r="A588" s="463" t="s">
        <v>529</v>
      </c>
      <c r="B588" s="464"/>
      <c r="C588" s="464"/>
      <c r="D588" s="465"/>
      <c r="E588" s="434"/>
      <c r="F588" s="434"/>
      <c r="G588" s="434"/>
      <c r="H588" s="434"/>
      <c r="I588" s="435"/>
      <c r="J588" s="435"/>
    </row>
    <row r="589" spans="1:10" x14ac:dyDescent="0.25">
      <c r="A589" s="487" t="s">
        <v>530</v>
      </c>
      <c r="B589" s="488"/>
      <c r="C589" s="488"/>
      <c r="D589" s="489"/>
      <c r="E589" s="459"/>
      <c r="F589" s="459"/>
      <c r="G589" s="433"/>
      <c r="H589" s="433"/>
      <c r="I589" s="443"/>
      <c r="J589" s="443"/>
    </row>
    <row r="590" spans="1:10" x14ac:dyDescent="0.25">
      <c r="A590" s="463" t="s">
        <v>531</v>
      </c>
      <c r="B590" s="464"/>
      <c r="C590" s="464"/>
      <c r="D590" s="465"/>
      <c r="E590" s="434"/>
      <c r="F590" s="434"/>
      <c r="G590" s="434"/>
      <c r="H590" s="434"/>
      <c r="I590" s="435"/>
      <c r="J590" s="435"/>
    </row>
    <row r="591" spans="1:10" x14ac:dyDescent="0.25">
      <c r="A591" s="487" t="s">
        <v>532</v>
      </c>
      <c r="B591" s="488"/>
      <c r="C591" s="488"/>
      <c r="D591" s="489"/>
      <c r="E591" s="459"/>
      <c r="F591" s="459"/>
      <c r="G591" s="433"/>
      <c r="H591" s="433"/>
      <c r="I591" s="443"/>
      <c r="J591" s="443"/>
    </row>
    <row r="592" spans="1:10" x14ac:dyDescent="0.25">
      <c r="A592" s="463" t="s">
        <v>537</v>
      </c>
      <c r="B592" s="464"/>
      <c r="C592" s="464"/>
      <c r="D592" s="465"/>
      <c r="E592" s="498"/>
      <c r="F592" s="498"/>
      <c r="G592" s="498"/>
      <c r="H592" s="498"/>
      <c r="I592" s="499"/>
      <c r="J592" s="499"/>
    </row>
    <row r="593" spans="1:10" x14ac:dyDescent="0.25">
      <c r="A593" s="486"/>
      <c r="B593" s="431"/>
      <c r="C593" s="431"/>
      <c r="D593" s="432"/>
      <c r="E593" s="459"/>
      <c r="F593" s="459"/>
      <c r="G593" s="433"/>
      <c r="H593" s="433"/>
      <c r="I593" s="433"/>
      <c r="J593" s="433"/>
    </row>
    <row r="594" spans="1:10" x14ac:dyDescent="0.25">
      <c r="A594" s="486"/>
      <c r="B594" s="431"/>
      <c r="C594" s="431"/>
      <c r="D594" s="432"/>
      <c r="E594" s="459"/>
      <c r="F594" s="459"/>
      <c r="G594" s="433"/>
      <c r="H594" s="433"/>
      <c r="I594" s="433"/>
      <c r="J594" s="433"/>
    </row>
    <row r="595" spans="1:10" x14ac:dyDescent="0.25">
      <c r="A595" s="486"/>
      <c r="B595" s="431"/>
      <c r="C595" s="431"/>
      <c r="D595" s="432"/>
      <c r="E595" s="459"/>
      <c r="F595" s="459"/>
      <c r="G595" s="433"/>
      <c r="H595" s="433"/>
      <c r="I595" s="433"/>
      <c r="J595" s="433"/>
    </row>
    <row r="596" spans="1:10" x14ac:dyDescent="0.25">
      <c r="A596" s="483" t="s">
        <v>534</v>
      </c>
      <c r="B596" s="484"/>
      <c r="C596" s="484"/>
      <c r="D596" s="485"/>
      <c r="E596" s="460">
        <f>SUM(E586:E595)</f>
        <v>0</v>
      </c>
      <c r="F596" s="460"/>
      <c r="G596" s="460">
        <f>SUM(G586:G595)</f>
        <v>0</v>
      </c>
      <c r="H596" s="460"/>
      <c r="I596" s="460">
        <f>SUM(I586:I595)</f>
        <v>0</v>
      </c>
      <c r="J596" s="460"/>
    </row>
    <row r="597" spans="1:10" x14ac:dyDescent="0.25">
      <c r="A597" s="466" t="s">
        <v>859</v>
      </c>
      <c r="B597" s="467"/>
      <c r="C597" s="467"/>
      <c r="D597" s="467"/>
      <c r="E597" s="467"/>
      <c r="F597" s="467"/>
      <c r="G597" s="467"/>
      <c r="H597" s="467"/>
      <c r="I597" s="467"/>
      <c r="J597" s="468"/>
    </row>
    <row r="598" spans="1:10" x14ac:dyDescent="0.25">
      <c r="A598" s="469" t="s">
        <v>860</v>
      </c>
      <c r="B598" s="470"/>
      <c r="C598" s="470"/>
      <c r="D598" s="470"/>
      <c r="E598" s="470"/>
      <c r="F598" s="470"/>
      <c r="G598" s="470"/>
      <c r="H598" s="470"/>
      <c r="I598" s="470"/>
      <c r="J598" s="471"/>
    </row>
    <row r="599" spans="1:10" x14ac:dyDescent="0.25">
      <c r="A599" s="469" t="s">
        <v>861</v>
      </c>
      <c r="B599" s="470"/>
      <c r="C599" s="470"/>
      <c r="D599" s="470"/>
      <c r="E599" s="470"/>
      <c r="F599" s="470"/>
      <c r="G599" s="470"/>
      <c r="H599" s="470"/>
      <c r="I599" s="470"/>
      <c r="J599" s="471"/>
    </row>
    <row r="600" spans="1:10" x14ac:dyDescent="0.25">
      <c r="A600" s="472" t="s">
        <v>862</v>
      </c>
      <c r="B600" s="473"/>
      <c r="C600" s="473"/>
      <c r="D600" s="473"/>
      <c r="E600" s="473"/>
      <c r="F600" s="473"/>
      <c r="G600" s="473"/>
      <c r="H600" s="473"/>
      <c r="I600" s="473"/>
      <c r="J600" s="474"/>
    </row>
    <row r="601" spans="1:10" x14ac:dyDescent="0.25">
      <c r="A601" s="301"/>
      <c r="B601" s="490"/>
      <c r="C601" s="490"/>
      <c r="D601" s="490"/>
      <c r="E601" s="490"/>
      <c r="F601" s="490"/>
      <c r="G601" s="490"/>
      <c r="H601" s="490"/>
      <c r="I601" s="490"/>
      <c r="J601" s="491"/>
    </row>
    <row r="602" spans="1:10" x14ac:dyDescent="0.25">
      <c r="A602" s="492"/>
      <c r="B602" s="493"/>
      <c r="C602" s="493"/>
      <c r="D602" s="493"/>
      <c r="E602" s="493"/>
      <c r="F602" s="493"/>
      <c r="G602" s="493"/>
      <c r="H602" s="493"/>
      <c r="I602" s="493"/>
      <c r="J602" s="494"/>
    </row>
    <row r="603" spans="1:10" x14ac:dyDescent="0.25">
      <c r="A603" s="492"/>
      <c r="B603" s="493"/>
      <c r="C603" s="493"/>
      <c r="D603" s="493"/>
      <c r="E603" s="493"/>
      <c r="F603" s="493"/>
      <c r="G603" s="493"/>
      <c r="H603" s="493"/>
      <c r="I603" s="493"/>
      <c r="J603" s="494"/>
    </row>
    <row r="604" spans="1:10" x14ac:dyDescent="0.25">
      <c r="A604" s="492"/>
      <c r="B604" s="493"/>
      <c r="C604" s="493"/>
      <c r="D604" s="493"/>
      <c r="E604" s="493"/>
      <c r="F604" s="493"/>
      <c r="G604" s="493"/>
      <c r="H604" s="493"/>
      <c r="I604" s="493"/>
      <c r="J604" s="494"/>
    </row>
    <row r="605" spans="1:10" x14ac:dyDescent="0.25">
      <c r="A605" s="492"/>
      <c r="B605" s="493"/>
      <c r="C605" s="493"/>
      <c r="D605" s="493"/>
      <c r="E605" s="493"/>
      <c r="F605" s="493"/>
      <c r="G605" s="493"/>
      <c r="H605" s="493"/>
      <c r="I605" s="493"/>
      <c r="J605" s="494"/>
    </row>
    <row r="606" spans="1:10" x14ac:dyDescent="0.25">
      <c r="A606" s="492"/>
      <c r="B606" s="493"/>
      <c r="C606" s="493"/>
      <c r="D606" s="493"/>
      <c r="E606" s="493"/>
      <c r="F606" s="493"/>
      <c r="G606" s="493"/>
      <c r="H606" s="493"/>
      <c r="I606" s="493"/>
      <c r="J606" s="494"/>
    </row>
    <row r="607" spans="1:10" x14ac:dyDescent="0.25">
      <c r="A607" s="492"/>
      <c r="B607" s="493"/>
      <c r="C607" s="493"/>
      <c r="D607" s="493"/>
      <c r="E607" s="493"/>
      <c r="F607" s="493"/>
      <c r="G607" s="493"/>
      <c r="H607" s="493"/>
      <c r="I607" s="493"/>
      <c r="J607" s="494"/>
    </row>
    <row r="608" spans="1:10" x14ac:dyDescent="0.25">
      <c r="A608" s="492"/>
      <c r="B608" s="493"/>
      <c r="C608" s="493"/>
      <c r="D608" s="493"/>
      <c r="E608" s="493"/>
      <c r="F608" s="493"/>
      <c r="G608" s="493"/>
      <c r="H608" s="493"/>
      <c r="I608" s="493"/>
      <c r="J608" s="494"/>
    </row>
    <row r="609" spans="1:10" x14ac:dyDescent="0.25">
      <c r="A609" s="492"/>
      <c r="B609" s="493"/>
      <c r="C609" s="493"/>
      <c r="D609" s="493"/>
      <c r="E609" s="493"/>
      <c r="F609" s="493"/>
      <c r="G609" s="493"/>
      <c r="H609" s="493"/>
      <c r="I609" s="493"/>
      <c r="J609" s="494"/>
    </row>
    <row r="610" spans="1:10" x14ac:dyDescent="0.25">
      <c r="A610" s="492"/>
      <c r="B610" s="493"/>
      <c r="C610" s="493"/>
      <c r="D610" s="493"/>
      <c r="E610" s="493"/>
      <c r="F610" s="493"/>
      <c r="G610" s="493"/>
      <c r="H610" s="493"/>
      <c r="I610" s="493"/>
      <c r="J610" s="494"/>
    </row>
    <row r="611" spans="1:10" x14ac:dyDescent="0.25">
      <c r="A611" s="492"/>
      <c r="B611" s="493"/>
      <c r="C611" s="493"/>
      <c r="D611" s="493"/>
      <c r="E611" s="493"/>
      <c r="F611" s="493"/>
      <c r="G611" s="493"/>
      <c r="H611" s="493"/>
      <c r="I611" s="493"/>
      <c r="J611" s="494"/>
    </row>
    <row r="612" spans="1:10" x14ac:dyDescent="0.25">
      <c r="A612" s="492"/>
      <c r="B612" s="493"/>
      <c r="C612" s="493"/>
      <c r="D612" s="493"/>
      <c r="E612" s="493"/>
      <c r="F612" s="493"/>
      <c r="G612" s="493"/>
      <c r="H612" s="493"/>
      <c r="I612" s="493"/>
      <c r="J612" s="494"/>
    </row>
    <row r="613" spans="1:10" x14ac:dyDescent="0.25">
      <c r="A613" s="492"/>
      <c r="B613" s="493"/>
      <c r="C613" s="493"/>
      <c r="D613" s="493"/>
      <c r="E613" s="493"/>
      <c r="F613" s="493"/>
      <c r="G613" s="493"/>
      <c r="H613" s="493"/>
      <c r="I613" s="493"/>
      <c r="J613" s="494"/>
    </row>
    <row r="614" spans="1:10" x14ac:dyDescent="0.25">
      <c r="A614" s="492"/>
      <c r="B614" s="493"/>
      <c r="C614" s="493"/>
      <c r="D614" s="493"/>
      <c r="E614" s="493"/>
      <c r="F614" s="493"/>
      <c r="G614" s="493"/>
      <c r="H614" s="493"/>
      <c r="I614" s="493"/>
      <c r="J614" s="494"/>
    </row>
    <row r="615" spans="1:10" x14ac:dyDescent="0.25">
      <c r="A615" s="492"/>
      <c r="B615" s="493"/>
      <c r="C615" s="493"/>
      <c r="D615" s="493"/>
      <c r="E615" s="493"/>
      <c r="F615" s="493"/>
      <c r="G615" s="493"/>
      <c r="H615" s="493"/>
      <c r="I615" s="493"/>
      <c r="J615" s="494"/>
    </row>
    <row r="616" spans="1:10" x14ac:dyDescent="0.25">
      <c r="A616" s="492"/>
      <c r="B616" s="493"/>
      <c r="C616" s="493"/>
      <c r="D616" s="493"/>
      <c r="E616" s="493"/>
      <c r="F616" s="493"/>
      <c r="G616" s="493"/>
      <c r="H616" s="493"/>
      <c r="I616" s="493"/>
      <c r="J616" s="494"/>
    </row>
    <row r="617" spans="1:10" x14ac:dyDescent="0.25">
      <c r="A617" s="492"/>
      <c r="B617" s="493"/>
      <c r="C617" s="493"/>
      <c r="D617" s="493"/>
      <c r="E617" s="493"/>
      <c r="F617" s="493"/>
      <c r="G617" s="493"/>
      <c r="H617" s="493"/>
      <c r="I617" s="493"/>
      <c r="J617" s="494"/>
    </row>
    <row r="618" spans="1:10" x14ac:dyDescent="0.25">
      <c r="A618" s="492"/>
      <c r="B618" s="493"/>
      <c r="C618" s="493"/>
      <c r="D618" s="493"/>
      <c r="E618" s="493"/>
      <c r="F618" s="493"/>
      <c r="G618" s="493"/>
      <c r="H618" s="493"/>
      <c r="I618" s="493"/>
      <c r="J618" s="494"/>
    </row>
    <row r="619" spans="1:10" x14ac:dyDescent="0.25">
      <c r="A619" s="492"/>
      <c r="B619" s="493"/>
      <c r="C619" s="493"/>
      <c r="D619" s="493"/>
      <c r="E619" s="493"/>
      <c r="F619" s="493"/>
      <c r="G619" s="493"/>
      <c r="H619" s="493"/>
      <c r="I619" s="493"/>
      <c r="J619" s="494"/>
    </row>
    <row r="620" spans="1:10" x14ac:dyDescent="0.25">
      <c r="A620" s="492"/>
      <c r="B620" s="493"/>
      <c r="C620" s="493"/>
      <c r="D620" s="493"/>
      <c r="E620" s="493"/>
      <c r="F620" s="493"/>
      <c r="G620" s="493"/>
      <c r="H620" s="493"/>
      <c r="I620" s="493"/>
      <c r="J620" s="494"/>
    </row>
    <row r="621" spans="1:10" x14ac:dyDescent="0.25">
      <c r="A621" s="492"/>
      <c r="B621" s="493"/>
      <c r="C621" s="493"/>
      <c r="D621" s="493"/>
      <c r="E621" s="493"/>
      <c r="F621" s="493"/>
      <c r="G621" s="493"/>
      <c r="H621" s="493"/>
      <c r="I621" s="493"/>
      <c r="J621" s="494"/>
    </row>
    <row r="622" spans="1:10" x14ac:dyDescent="0.25">
      <c r="A622" s="492"/>
      <c r="B622" s="493"/>
      <c r="C622" s="493"/>
      <c r="D622" s="493"/>
      <c r="E622" s="493"/>
      <c r="F622" s="493"/>
      <c r="G622" s="493"/>
      <c r="H622" s="493"/>
      <c r="I622" s="493"/>
      <c r="J622" s="494"/>
    </row>
    <row r="623" spans="1:10" x14ac:dyDescent="0.25">
      <c r="A623" s="492"/>
      <c r="B623" s="493"/>
      <c r="C623" s="493"/>
      <c r="D623" s="493"/>
      <c r="E623" s="493"/>
      <c r="F623" s="493"/>
      <c r="G623" s="493"/>
      <c r="H623" s="493"/>
      <c r="I623" s="493"/>
      <c r="J623" s="494"/>
    </row>
    <row r="624" spans="1:10" x14ac:dyDescent="0.25">
      <c r="A624" s="492"/>
      <c r="B624" s="493"/>
      <c r="C624" s="493"/>
      <c r="D624" s="493"/>
      <c r="E624" s="493"/>
      <c r="F624" s="493"/>
      <c r="G624" s="493"/>
      <c r="H624" s="493"/>
      <c r="I624" s="493"/>
      <c r="J624" s="494"/>
    </row>
    <row r="625" spans="1:10" x14ac:dyDescent="0.25">
      <c r="A625" s="492"/>
      <c r="B625" s="493"/>
      <c r="C625" s="493"/>
      <c r="D625" s="493"/>
      <c r="E625" s="493"/>
      <c r="F625" s="493"/>
      <c r="G625" s="493"/>
      <c r="H625" s="493"/>
      <c r="I625" s="493"/>
      <c r="J625" s="494"/>
    </row>
    <row r="626" spans="1:10" x14ac:dyDescent="0.25">
      <c r="A626" s="492"/>
      <c r="B626" s="493"/>
      <c r="C626" s="493"/>
      <c r="D626" s="493"/>
      <c r="E626" s="493"/>
      <c r="F626" s="493"/>
      <c r="G626" s="493"/>
      <c r="H626" s="493"/>
      <c r="I626" s="493"/>
      <c r="J626" s="494"/>
    </row>
    <row r="627" spans="1:10" x14ac:dyDescent="0.25">
      <c r="A627" s="492"/>
      <c r="B627" s="493"/>
      <c r="C627" s="493"/>
      <c r="D627" s="493"/>
      <c r="E627" s="493"/>
      <c r="F627" s="493"/>
      <c r="G627" s="493"/>
      <c r="H627" s="493"/>
      <c r="I627" s="493"/>
      <c r="J627" s="494"/>
    </row>
    <row r="628" spans="1:10" x14ac:dyDescent="0.25">
      <c r="A628" s="492"/>
      <c r="B628" s="493"/>
      <c r="C628" s="493"/>
      <c r="D628" s="493"/>
      <c r="E628" s="493"/>
      <c r="F628" s="493"/>
      <c r="G628" s="493"/>
      <c r="H628" s="493"/>
      <c r="I628" s="493"/>
      <c r="J628" s="494"/>
    </row>
    <row r="629" spans="1:10" x14ac:dyDescent="0.25">
      <c r="A629" s="492"/>
      <c r="B629" s="493"/>
      <c r="C629" s="493"/>
      <c r="D629" s="493"/>
      <c r="E629" s="493"/>
      <c r="F629" s="493"/>
      <c r="G629" s="493"/>
      <c r="H629" s="493"/>
      <c r="I629" s="493"/>
      <c r="J629" s="494"/>
    </row>
    <row r="630" spans="1:10" x14ac:dyDescent="0.25">
      <c r="A630" s="492"/>
      <c r="B630" s="493"/>
      <c r="C630" s="493"/>
      <c r="D630" s="493"/>
      <c r="E630" s="493"/>
      <c r="F630" s="493"/>
      <c r="G630" s="493"/>
      <c r="H630" s="493"/>
      <c r="I630" s="493"/>
      <c r="J630" s="494"/>
    </row>
    <row r="631" spans="1:10" x14ac:dyDescent="0.25">
      <c r="A631" s="492"/>
      <c r="B631" s="493"/>
      <c r="C631" s="493"/>
      <c r="D631" s="493"/>
      <c r="E631" s="493"/>
      <c r="F631" s="493"/>
      <c r="G631" s="493"/>
      <c r="H631" s="493"/>
      <c r="I631" s="493"/>
      <c r="J631" s="494"/>
    </row>
    <row r="632" spans="1:10" x14ac:dyDescent="0.25">
      <c r="A632" s="492"/>
      <c r="B632" s="493"/>
      <c r="C632" s="493"/>
      <c r="D632" s="493"/>
      <c r="E632" s="493"/>
      <c r="F632" s="493"/>
      <c r="G632" s="493"/>
      <c r="H632" s="493"/>
      <c r="I632" s="493"/>
      <c r="J632" s="494"/>
    </row>
    <row r="633" spans="1:10" x14ac:dyDescent="0.25">
      <c r="A633" s="492"/>
      <c r="B633" s="493"/>
      <c r="C633" s="493"/>
      <c r="D633" s="493"/>
      <c r="E633" s="493"/>
      <c r="F633" s="493"/>
      <c r="G633" s="493"/>
      <c r="H633" s="493"/>
      <c r="I633" s="493"/>
      <c r="J633" s="494"/>
    </row>
    <row r="634" spans="1:10" x14ac:dyDescent="0.25">
      <c r="A634" s="492"/>
      <c r="B634" s="493"/>
      <c r="C634" s="493"/>
      <c r="D634" s="493"/>
      <c r="E634" s="493"/>
      <c r="F634" s="493"/>
      <c r="G634" s="493"/>
      <c r="H634" s="493"/>
      <c r="I634" s="493"/>
      <c r="J634" s="494"/>
    </row>
    <row r="635" spans="1:10" x14ac:dyDescent="0.25">
      <c r="A635" s="495"/>
      <c r="B635" s="496"/>
      <c r="C635" s="496"/>
      <c r="D635" s="496"/>
      <c r="E635" s="496"/>
      <c r="F635" s="496"/>
      <c r="G635" s="496"/>
      <c r="H635" s="496"/>
      <c r="I635" s="496"/>
      <c r="J635" s="497"/>
    </row>
    <row r="637" spans="1:10" ht="15.6" x14ac:dyDescent="0.3">
      <c r="A637" s="351" t="s">
        <v>848</v>
      </c>
      <c r="B637" s="352"/>
      <c r="C637" s="352"/>
      <c r="D637" s="352"/>
      <c r="E637" s="352"/>
      <c r="F637" s="352"/>
      <c r="G637" s="352"/>
      <c r="H637" s="349" t="str">
        <f>'CONTACT INFORMATION'!$A$24</f>
        <v>Santa Barbara</v>
      </c>
      <c r="I637" s="349"/>
      <c r="J637" s="350"/>
    </row>
    <row r="638" spans="1:10" ht="8.1" customHeight="1" x14ac:dyDescent="0.25">
      <c r="A638" s="163"/>
      <c r="B638" s="163"/>
      <c r="C638" s="163"/>
      <c r="D638" s="163"/>
      <c r="E638" s="163"/>
      <c r="F638" s="163"/>
      <c r="G638" s="163"/>
      <c r="H638" s="163"/>
      <c r="I638" s="163"/>
      <c r="J638" s="163"/>
    </row>
    <row r="639" spans="1:10" ht="13.8" x14ac:dyDescent="0.25">
      <c r="A639" s="506" t="s">
        <v>864</v>
      </c>
      <c r="B639" s="507"/>
      <c r="C639" s="507"/>
      <c r="D639" s="507"/>
      <c r="E639" s="507"/>
      <c r="F639" s="507"/>
      <c r="G639" s="507"/>
      <c r="H639" s="507"/>
      <c r="I639" s="507"/>
      <c r="J639" s="508"/>
    </row>
    <row r="640" spans="1:10" x14ac:dyDescent="0.25">
      <c r="A640" s="447" t="s">
        <v>854</v>
      </c>
      <c r="B640" s="448"/>
      <c r="C640" s="448"/>
      <c r="D640" s="449"/>
      <c r="E640" s="527"/>
      <c r="F640" s="528"/>
      <c r="G640" s="528"/>
      <c r="H640" s="528"/>
      <c r="I640" s="528"/>
      <c r="J640" s="529"/>
    </row>
    <row r="641" spans="1:10" x14ac:dyDescent="0.25">
      <c r="A641" s="475" t="s">
        <v>853</v>
      </c>
      <c r="B641" s="476"/>
      <c r="C641" s="476"/>
      <c r="D641" s="477"/>
      <c r="E641" s="530"/>
      <c r="F641" s="531"/>
      <c r="G641" s="531"/>
      <c r="H641" s="531"/>
      <c r="I641" s="531"/>
      <c r="J641" s="532"/>
    </row>
    <row r="642" spans="1:10" x14ac:dyDescent="0.25">
      <c r="A642" s="524" t="s">
        <v>808</v>
      </c>
      <c r="B642" s="525"/>
      <c r="C642" s="525"/>
      <c r="D642" s="526"/>
      <c r="E642" s="478"/>
      <c r="F642" s="479"/>
      <c r="G642" s="479"/>
      <c r="H642" s="479"/>
      <c r="I642" s="479"/>
      <c r="J642" s="480"/>
    </row>
    <row r="643" spans="1:10" ht="27" customHeight="1" x14ac:dyDescent="0.25">
      <c r="A643" s="157"/>
      <c r="B643" s="208"/>
      <c r="C643" s="208"/>
      <c r="D643" s="208"/>
      <c r="E643" s="441" t="s">
        <v>535</v>
      </c>
      <c r="F643" s="442"/>
      <c r="G643" s="441" t="s">
        <v>533</v>
      </c>
      <c r="H643" s="442"/>
      <c r="I643" s="481" t="s">
        <v>849</v>
      </c>
      <c r="J643" s="482"/>
    </row>
    <row r="644" spans="1:10" x14ac:dyDescent="0.25">
      <c r="A644" s="463" t="s">
        <v>527</v>
      </c>
      <c r="B644" s="464"/>
      <c r="C644" s="464"/>
      <c r="D644" s="465"/>
      <c r="E644" s="434"/>
      <c r="F644" s="434"/>
      <c r="G644" s="434"/>
      <c r="H644" s="434"/>
      <c r="I644" s="435"/>
      <c r="J644" s="435"/>
    </row>
    <row r="645" spans="1:10" x14ac:dyDescent="0.25">
      <c r="A645" s="487" t="s">
        <v>528</v>
      </c>
      <c r="B645" s="488"/>
      <c r="C645" s="488"/>
      <c r="D645" s="489"/>
      <c r="E645" s="459"/>
      <c r="F645" s="459"/>
      <c r="G645" s="433"/>
      <c r="H645" s="433"/>
      <c r="I645" s="443"/>
      <c r="J645" s="443"/>
    </row>
    <row r="646" spans="1:10" x14ac:dyDescent="0.25">
      <c r="A646" s="463" t="s">
        <v>529</v>
      </c>
      <c r="B646" s="464"/>
      <c r="C646" s="464"/>
      <c r="D646" s="465"/>
      <c r="E646" s="434"/>
      <c r="F646" s="434"/>
      <c r="G646" s="434"/>
      <c r="H646" s="434"/>
      <c r="I646" s="435"/>
      <c r="J646" s="435"/>
    </row>
    <row r="647" spans="1:10" x14ac:dyDescent="0.25">
      <c r="A647" s="487" t="s">
        <v>530</v>
      </c>
      <c r="B647" s="488"/>
      <c r="C647" s="488"/>
      <c r="D647" s="489"/>
      <c r="E647" s="459"/>
      <c r="F647" s="459"/>
      <c r="G647" s="433"/>
      <c r="H647" s="433"/>
      <c r="I647" s="443"/>
      <c r="J647" s="443"/>
    </row>
    <row r="648" spans="1:10" x14ac:dyDescent="0.25">
      <c r="A648" s="463" t="s">
        <v>531</v>
      </c>
      <c r="B648" s="464"/>
      <c r="C648" s="464"/>
      <c r="D648" s="465"/>
      <c r="E648" s="434"/>
      <c r="F648" s="434"/>
      <c r="G648" s="434"/>
      <c r="H648" s="434"/>
      <c r="I648" s="435"/>
      <c r="J648" s="435"/>
    </row>
    <row r="649" spans="1:10" x14ac:dyDescent="0.25">
      <c r="A649" s="487" t="s">
        <v>532</v>
      </c>
      <c r="B649" s="488"/>
      <c r="C649" s="488"/>
      <c r="D649" s="489"/>
      <c r="E649" s="459"/>
      <c r="F649" s="459"/>
      <c r="G649" s="433"/>
      <c r="H649" s="433"/>
      <c r="I649" s="443"/>
      <c r="J649" s="443"/>
    </row>
    <row r="650" spans="1:10" x14ac:dyDescent="0.25">
      <c r="A650" s="463" t="s">
        <v>537</v>
      </c>
      <c r="B650" s="464"/>
      <c r="C650" s="464"/>
      <c r="D650" s="465"/>
      <c r="E650" s="498"/>
      <c r="F650" s="498"/>
      <c r="G650" s="498"/>
      <c r="H650" s="498"/>
      <c r="I650" s="499"/>
      <c r="J650" s="499"/>
    </row>
    <row r="651" spans="1:10" x14ac:dyDescent="0.25">
      <c r="A651" s="486"/>
      <c r="B651" s="431"/>
      <c r="C651" s="431"/>
      <c r="D651" s="432"/>
      <c r="E651" s="459"/>
      <c r="F651" s="459"/>
      <c r="G651" s="433"/>
      <c r="H651" s="433"/>
      <c r="I651" s="433"/>
      <c r="J651" s="433"/>
    </row>
    <row r="652" spans="1:10" x14ac:dyDescent="0.25">
      <c r="A652" s="486"/>
      <c r="B652" s="431"/>
      <c r="C652" s="431"/>
      <c r="D652" s="432"/>
      <c r="E652" s="459"/>
      <c r="F652" s="459"/>
      <c r="G652" s="433"/>
      <c r="H652" s="433"/>
      <c r="I652" s="433"/>
      <c r="J652" s="433"/>
    </row>
    <row r="653" spans="1:10" x14ac:dyDescent="0.25">
      <c r="A653" s="486"/>
      <c r="B653" s="431"/>
      <c r="C653" s="431"/>
      <c r="D653" s="432"/>
      <c r="E653" s="459"/>
      <c r="F653" s="459"/>
      <c r="G653" s="433"/>
      <c r="H653" s="433"/>
      <c r="I653" s="433"/>
      <c r="J653" s="433"/>
    </row>
    <row r="654" spans="1:10" x14ac:dyDescent="0.25">
      <c r="A654" s="483" t="s">
        <v>534</v>
      </c>
      <c r="B654" s="484"/>
      <c r="C654" s="484"/>
      <c r="D654" s="485"/>
      <c r="E654" s="460">
        <f>SUM(E644:E653)</f>
        <v>0</v>
      </c>
      <c r="F654" s="460"/>
      <c r="G654" s="460">
        <f>SUM(G644:G653)</f>
        <v>0</v>
      </c>
      <c r="H654" s="460"/>
      <c r="I654" s="460">
        <f>SUM(I644:I653)</f>
        <v>0</v>
      </c>
      <c r="J654" s="460"/>
    </row>
    <row r="655" spans="1:10" x14ac:dyDescent="0.25">
      <c r="A655" s="466" t="s">
        <v>859</v>
      </c>
      <c r="B655" s="467"/>
      <c r="C655" s="467"/>
      <c r="D655" s="467"/>
      <c r="E655" s="467"/>
      <c r="F655" s="467"/>
      <c r="G655" s="467"/>
      <c r="H655" s="467"/>
      <c r="I655" s="467"/>
      <c r="J655" s="468"/>
    </row>
    <row r="656" spans="1:10" x14ac:dyDescent="0.25">
      <c r="A656" s="469" t="s">
        <v>860</v>
      </c>
      <c r="B656" s="470"/>
      <c r="C656" s="470"/>
      <c r="D656" s="470"/>
      <c r="E656" s="470"/>
      <c r="F656" s="470"/>
      <c r="G656" s="470"/>
      <c r="H656" s="470"/>
      <c r="I656" s="470"/>
      <c r="J656" s="471"/>
    </row>
    <row r="657" spans="1:10" x14ac:dyDescent="0.25">
      <c r="A657" s="469" t="s">
        <v>861</v>
      </c>
      <c r="B657" s="470"/>
      <c r="C657" s="470"/>
      <c r="D657" s="470"/>
      <c r="E657" s="470"/>
      <c r="F657" s="470"/>
      <c r="G657" s="470"/>
      <c r="H657" s="470"/>
      <c r="I657" s="470"/>
      <c r="J657" s="471"/>
    </row>
    <row r="658" spans="1:10" x14ac:dyDescent="0.25">
      <c r="A658" s="472" t="s">
        <v>862</v>
      </c>
      <c r="B658" s="473"/>
      <c r="C658" s="473"/>
      <c r="D658" s="473"/>
      <c r="E658" s="473"/>
      <c r="F658" s="473"/>
      <c r="G658" s="473"/>
      <c r="H658" s="473"/>
      <c r="I658" s="473"/>
      <c r="J658" s="474"/>
    </row>
    <row r="659" spans="1:10" x14ac:dyDescent="0.25">
      <c r="A659" s="301"/>
      <c r="B659" s="490"/>
      <c r="C659" s="490"/>
      <c r="D659" s="490"/>
      <c r="E659" s="490"/>
      <c r="F659" s="490"/>
      <c r="G659" s="490"/>
      <c r="H659" s="490"/>
      <c r="I659" s="490"/>
      <c r="J659" s="491"/>
    </row>
    <row r="660" spans="1:10" x14ac:dyDescent="0.25">
      <c r="A660" s="492"/>
      <c r="B660" s="493"/>
      <c r="C660" s="493"/>
      <c r="D660" s="493"/>
      <c r="E660" s="493"/>
      <c r="F660" s="493"/>
      <c r="G660" s="493"/>
      <c r="H660" s="493"/>
      <c r="I660" s="493"/>
      <c r="J660" s="494"/>
    </row>
    <row r="661" spans="1:10" x14ac:dyDescent="0.25">
      <c r="A661" s="492"/>
      <c r="B661" s="493"/>
      <c r="C661" s="493"/>
      <c r="D661" s="493"/>
      <c r="E661" s="493"/>
      <c r="F661" s="493"/>
      <c r="G661" s="493"/>
      <c r="H661" s="493"/>
      <c r="I661" s="493"/>
      <c r="J661" s="494"/>
    </row>
    <row r="662" spans="1:10" x14ac:dyDescent="0.25">
      <c r="A662" s="492"/>
      <c r="B662" s="493"/>
      <c r="C662" s="493"/>
      <c r="D662" s="493"/>
      <c r="E662" s="493"/>
      <c r="F662" s="493"/>
      <c r="G662" s="493"/>
      <c r="H662" s="493"/>
      <c r="I662" s="493"/>
      <c r="J662" s="494"/>
    </row>
    <row r="663" spans="1:10" x14ac:dyDescent="0.25">
      <c r="A663" s="492"/>
      <c r="B663" s="493"/>
      <c r="C663" s="493"/>
      <c r="D663" s="493"/>
      <c r="E663" s="493"/>
      <c r="F663" s="493"/>
      <c r="G663" s="493"/>
      <c r="H663" s="493"/>
      <c r="I663" s="493"/>
      <c r="J663" s="494"/>
    </row>
    <row r="664" spans="1:10" x14ac:dyDescent="0.25">
      <c r="A664" s="492"/>
      <c r="B664" s="493"/>
      <c r="C664" s="493"/>
      <c r="D664" s="493"/>
      <c r="E664" s="493"/>
      <c r="F664" s="493"/>
      <c r="G664" s="493"/>
      <c r="H664" s="493"/>
      <c r="I664" s="493"/>
      <c r="J664" s="494"/>
    </row>
    <row r="665" spans="1:10" x14ac:dyDescent="0.25">
      <c r="A665" s="492"/>
      <c r="B665" s="493"/>
      <c r="C665" s="493"/>
      <c r="D665" s="493"/>
      <c r="E665" s="493"/>
      <c r="F665" s="493"/>
      <c r="G665" s="493"/>
      <c r="H665" s="493"/>
      <c r="I665" s="493"/>
      <c r="J665" s="494"/>
    </row>
    <row r="666" spans="1:10" x14ac:dyDescent="0.25">
      <c r="A666" s="492"/>
      <c r="B666" s="493"/>
      <c r="C666" s="493"/>
      <c r="D666" s="493"/>
      <c r="E666" s="493"/>
      <c r="F666" s="493"/>
      <c r="G666" s="493"/>
      <c r="H666" s="493"/>
      <c r="I666" s="493"/>
      <c r="J666" s="494"/>
    </row>
    <row r="667" spans="1:10" x14ac:dyDescent="0.25">
      <c r="A667" s="492"/>
      <c r="B667" s="493"/>
      <c r="C667" s="493"/>
      <c r="D667" s="493"/>
      <c r="E667" s="493"/>
      <c r="F667" s="493"/>
      <c r="G667" s="493"/>
      <c r="H667" s="493"/>
      <c r="I667" s="493"/>
      <c r="J667" s="494"/>
    </row>
    <row r="668" spans="1:10" x14ac:dyDescent="0.25">
      <c r="A668" s="492"/>
      <c r="B668" s="493"/>
      <c r="C668" s="493"/>
      <c r="D668" s="493"/>
      <c r="E668" s="493"/>
      <c r="F668" s="493"/>
      <c r="G668" s="493"/>
      <c r="H668" s="493"/>
      <c r="I668" s="493"/>
      <c r="J668" s="494"/>
    </row>
    <row r="669" spans="1:10" x14ac:dyDescent="0.25">
      <c r="A669" s="492"/>
      <c r="B669" s="493"/>
      <c r="C669" s="493"/>
      <c r="D669" s="493"/>
      <c r="E669" s="493"/>
      <c r="F669" s="493"/>
      <c r="G669" s="493"/>
      <c r="H669" s="493"/>
      <c r="I669" s="493"/>
      <c r="J669" s="494"/>
    </row>
    <row r="670" spans="1:10" x14ac:dyDescent="0.25">
      <c r="A670" s="492"/>
      <c r="B670" s="493"/>
      <c r="C670" s="493"/>
      <c r="D670" s="493"/>
      <c r="E670" s="493"/>
      <c r="F670" s="493"/>
      <c r="G670" s="493"/>
      <c r="H670" s="493"/>
      <c r="I670" s="493"/>
      <c r="J670" s="494"/>
    </row>
    <row r="671" spans="1:10" x14ac:dyDescent="0.25">
      <c r="A671" s="492"/>
      <c r="B671" s="493"/>
      <c r="C671" s="493"/>
      <c r="D671" s="493"/>
      <c r="E671" s="493"/>
      <c r="F671" s="493"/>
      <c r="G671" s="493"/>
      <c r="H671" s="493"/>
      <c r="I671" s="493"/>
      <c r="J671" s="494"/>
    </row>
    <row r="672" spans="1:10" x14ac:dyDescent="0.25">
      <c r="A672" s="492"/>
      <c r="B672" s="493"/>
      <c r="C672" s="493"/>
      <c r="D672" s="493"/>
      <c r="E672" s="493"/>
      <c r="F672" s="493"/>
      <c r="G672" s="493"/>
      <c r="H672" s="493"/>
      <c r="I672" s="493"/>
      <c r="J672" s="494"/>
    </row>
    <row r="673" spans="1:10" x14ac:dyDescent="0.25">
      <c r="A673" s="492"/>
      <c r="B673" s="493"/>
      <c r="C673" s="493"/>
      <c r="D673" s="493"/>
      <c r="E673" s="493"/>
      <c r="F673" s="493"/>
      <c r="G673" s="493"/>
      <c r="H673" s="493"/>
      <c r="I673" s="493"/>
      <c r="J673" s="494"/>
    </row>
    <row r="674" spans="1:10" x14ac:dyDescent="0.25">
      <c r="A674" s="492"/>
      <c r="B674" s="493"/>
      <c r="C674" s="493"/>
      <c r="D674" s="493"/>
      <c r="E674" s="493"/>
      <c r="F674" s="493"/>
      <c r="G674" s="493"/>
      <c r="H674" s="493"/>
      <c r="I674" s="493"/>
      <c r="J674" s="494"/>
    </row>
    <row r="675" spans="1:10" x14ac:dyDescent="0.25">
      <c r="A675" s="492"/>
      <c r="B675" s="493"/>
      <c r="C675" s="493"/>
      <c r="D675" s="493"/>
      <c r="E675" s="493"/>
      <c r="F675" s="493"/>
      <c r="G675" s="493"/>
      <c r="H675" s="493"/>
      <c r="I675" s="493"/>
      <c r="J675" s="494"/>
    </row>
    <row r="676" spans="1:10" x14ac:dyDescent="0.25">
      <c r="A676" s="492"/>
      <c r="B676" s="493"/>
      <c r="C676" s="493"/>
      <c r="D676" s="493"/>
      <c r="E676" s="493"/>
      <c r="F676" s="493"/>
      <c r="G676" s="493"/>
      <c r="H676" s="493"/>
      <c r="I676" s="493"/>
      <c r="J676" s="494"/>
    </row>
    <row r="677" spans="1:10" x14ac:dyDescent="0.25">
      <c r="A677" s="492"/>
      <c r="B677" s="493"/>
      <c r="C677" s="493"/>
      <c r="D677" s="493"/>
      <c r="E677" s="493"/>
      <c r="F677" s="493"/>
      <c r="G677" s="493"/>
      <c r="H677" s="493"/>
      <c r="I677" s="493"/>
      <c r="J677" s="494"/>
    </row>
    <row r="678" spans="1:10" x14ac:dyDescent="0.25">
      <c r="A678" s="492"/>
      <c r="B678" s="493"/>
      <c r="C678" s="493"/>
      <c r="D678" s="493"/>
      <c r="E678" s="493"/>
      <c r="F678" s="493"/>
      <c r="G678" s="493"/>
      <c r="H678" s="493"/>
      <c r="I678" s="493"/>
      <c r="J678" s="494"/>
    </row>
    <row r="679" spans="1:10" x14ac:dyDescent="0.25">
      <c r="A679" s="492"/>
      <c r="B679" s="493"/>
      <c r="C679" s="493"/>
      <c r="D679" s="493"/>
      <c r="E679" s="493"/>
      <c r="F679" s="493"/>
      <c r="G679" s="493"/>
      <c r="H679" s="493"/>
      <c r="I679" s="493"/>
      <c r="J679" s="494"/>
    </row>
    <row r="680" spans="1:10" x14ac:dyDescent="0.25">
      <c r="A680" s="492"/>
      <c r="B680" s="493"/>
      <c r="C680" s="493"/>
      <c r="D680" s="493"/>
      <c r="E680" s="493"/>
      <c r="F680" s="493"/>
      <c r="G680" s="493"/>
      <c r="H680" s="493"/>
      <c r="I680" s="493"/>
      <c r="J680" s="494"/>
    </row>
    <row r="681" spans="1:10" x14ac:dyDescent="0.25">
      <c r="A681" s="492"/>
      <c r="B681" s="493"/>
      <c r="C681" s="493"/>
      <c r="D681" s="493"/>
      <c r="E681" s="493"/>
      <c r="F681" s="493"/>
      <c r="G681" s="493"/>
      <c r="H681" s="493"/>
      <c r="I681" s="493"/>
      <c r="J681" s="494"/>
    </row>
    <row r="682" spans="1:10" x14ac:dyDescent="0.25">
      <c r="A682" s="492"/>
      <c r="B682" s="493"/>
      <c r="C682" s="493"/>
      <c r="D682" s="493"/>
      <c r="E682" s="493"/>
      <c r="F682" s="493"/>
      <c r="G682" s="493"/>
      <c r="H682" s="493"/>
      <c r="I682" s="493"/>
      <c r="J682" s="494"/>
    </row>
    <row r="683" spans="1:10" x14ac:dyDescent="0.25">
      <c r="A683" s="492"/>
      <c r="B683" s="493"/>
      <c r="C683" s="493"/>
      <c r="D683" s="493"/>
      <c r="E683" s="493"/>
      <c r="F683" s="493"/>
      <c r="G683" s="493"/>
      <c r="H683" s="493"/>
      <c r="I683" s="493"/>
      <c r="J683" s="494"/>
    </row>
    <row r="684" spans="1:10" x14ac:dyDescent="0.25">
      <c r="A684" s="492"/>
      <c r="B684" s="493"/>
      <c r="C684" s="493"/>
      <c r="D684" s="493"/>
      <c r="E684" s="493"/>
      <c r="F684" s="493"/>
      <c r="G684" s="493"/>
      <c r="H684" s="493"/>
      <c r="I684" s="493"/>
      <c r="J684" s="494"/>
    </row>
    <row r="685" spans="1:10" x14ac:dyDescent="0.25">
      <c r="A685" s="492"/>
      <c r="B685" s="493"/>
      <c r="C685" s="493"/>
      <c r="D685" s="493"/>
      <c r="E685" s="493"/>
      <c r="F685" s="493"/>
      <c r="G685" s="493"/>
      <c r="H685" s="493"/>
      <c r="I685" s="493"/>
      <c r="J685" s="494"/>
    </row>
    <row r="686" spans="1:10" x14ac:dyDescent="0.25">
      <c r="A686" s="492"/>
      <c r="B686" s="493"/>
      <c r="C686" s="493"/>
      <c r="D686" s="493"/>
      <c r="E686" s="493"/>
      <c r="F686" s="493"/>
      <c r="G686" s="493"/>
      <c r="H686" s="493"/>
      <c r="I686" s="493"/>
      <c r="J686" s="494"/>
    </row>
    <row r="687" spans="1:10" x14ac:dyDescent="0.25">
      <c r="A687" s="492"/>
      <c r="B687" s="493"/>
      <c r="C687" s="493"/>
      <c r="D687" s="493"/>
      <c r="E687" s="493"/>
      <c r="F687" s="493"/>
      <c r="G687" s="493"/>
      <c r="H687" s="493"/>
      <c r="I687" s="493"/>
      <c r="J687" s="494"/>
    </row>
    <row r="688" spans="1:10" x14ac:dyDescent="0.25">
      <c r="A688" s="492"/>
      <c r="B688" s="493"/>
      <c r="C688" s="493"/>
      <c r="D688" s="493"/>
      <c r="E688" s="493"/>
      <c r="F688" s="493"/>
      <c r="G688" s="493"/>
      <c r="H688" s="493"/>
      <c r="I688" s="493"/>
      <c r="J688" s="494"/>
    </row>
    <row r="689" spans="1:10" x14ac:dyDescent="0.25">
      <c r="A689" s="492"/>
      <c r="B689" s="493"/>
      <c r="C689" s="493"/>
      <c r="D689" s="493"/>
      <c r="E689" s="493"/>
      <c r="F689" s="493"/>
      <c r="G689" s="493"/>
      <c r="H689" s="493"/>
      <c r="I689" s="493"/>
      <c r="J689" s="494"/>
    </row>
    <row r="690" spans="1:10" x14ac:dyDescent="0.25">
      <c r="A690" s="492"/>
      <c r="B690" s="493"/>
      <c r="C690" s="493"/>
      <c r="D690" s="493"/>
      <c r="E690" s="493"/>
      <c r="F690" s="493"/>
      <c r="G690" s="493"/>
      <c r="H690" s="493"/>
      <c r="I690" s="493"/>
      <c r="J690" s="494"/>
    </row>
    <row r="691" spans="1:10" x14ac:dyDescent="0.25">
      <c r="A691" s="492"/>
      <c r="B691" s="493"/>
      <c r="C691" s="493"/>
      <c r="D691" s="493"/>
      <c r="E691" s="493"/>
      <c r="F691" s="493"/>
      <c r="G691" s="493"/>
      <c r="H691" s="493"/>
      <c r="I691" s="493"/>
      <c r="J691" s="494"/>
    </row>
    <row r="692" spans="1:10" x14ac:dyDescent="0.25">
      <c r="A692" s="492"/>
      <c r="B692" s="493"/>
      <c r="C692" s="493"/>
      <c r="D692" s="493"/>
      <c r="E692" s="493"/>
      <c r="F692" s="493"/>
      <c r="G692" s="493"/>
      <c r="H692" s="493"/>
      <c r="I692" s="493"/>
      <c r="J692" s="494"/>
    </row>
    <row r="693" spans="1:10" x14ac:dyDescent="0.25">
      <c r="A693" s="495"/>
      <c r="B693" s="496"/>
      <c r="C693" s="496"/>
      <c r="D693" s="496"/>
      <c r="E693" s="496"/>
      <c r="F693" s="496"/>
      <c r="G693" s="496"/>
      <c r="H693" s="496"/>
      <c r="I693" s="496"/>
      <c r="J693" s="497"/>
    </row>
    <row r="695" spans="1:10" ht="15.6" x14ac:dyDescent="0.3">
      <c r="A695" s="351" t="s">
        <v>848</v>
      </c>
      <c r="B695" s="352"/>
      <c r="C695" s="352"/>
      <c r="D695" s="352"/>
      <c r="E695" s="352"/>
      <c r="F695" s="352"/>
      <c r="G695" s="352"/>
      <c r="H695" s="349" t="str">
        <f>'CONTACT INFORMATION'!$A$24</f>
        <v>Santa Barbara</v>
      </c>
      <c r="I695" s="349"/>
      <c r="J695" s="350"/>
    </row>
    <row r="696" spans="1:10" ht="8.1" customHeight="1" x14ac:dyDescent="0.25">
      <c r="A696" s="163"/>
      <c r="B696" s="163"/>
      <c r="C696" s="163"/>
      <c r="D696" s="163"/>
      <c r="E696" s="163"/>
      <c r="F696" s="163"/>
      <c r="G696" s="163"/>
      <c r="H696" s="163"/>
      <c r="I696" s="163"/>
      <c r="J696" s="163"/>
    </row>
    <row r="697" spans="1:10" ht="13.8" x14ac:dyDescent="0.25">
      <c r="A697" s="506" t="s">
        <v>865</v>
      </c>
      <c r="B697" s="507"/>
      <c r="C697" s="507"/>
      <c r="D697" s="507"/>
      <c r="E697" s="507"/>
      <c r="F697" s="507"/>
      <c r="G697" s="507"/>
      <c r="H697" s="507"/>
      <c r="I697" s="507"/>
      <c r="J697" s="508"/>
    </row>
    <row r="698" spans="1:10" x14ac:dyDescent="0.25">
      <c r="A698" s="447" t="s">
        <v>854</v>
      </c>
      <c r="B698" s="448"/>
      <c r="C698" s="448"/>
      <c r="D698" s="449"/>
      <c r="E698" s="527"/>
      <c r="F698" s="528"/>
      <c r="G698" s="528"/>
      <c r="H698" s="528"/>
      <c r="I698" s="528"/>
      <c r="J698" s="529"/>
    </row>
    <row r="699" spans="1:10" x14ac:dyDescent="0.25">
      <c r="A699" s="475" t="s">
        <v>853</v>
      </c>
      <c r="B699" s="476"/>
      <c r="C699" s="476"/>
      <c r="D699" s="477"/>
      <c r="E699" s="530"/>
      <c r="F699" s="531"/>
      <c r="G699" s="531"/>
      <c r="H699" s="531"/>
      <c r="I699" s="531"/>
      <c r="J699" s="532"/>
    </row>
    <row r="700" spans="1:10" x14ac:dyDescent="0.25">
      <c r="A700" s="524" t="s">
        <v>808</v>
      </c>
      <c r="B700" s="525"/>
      <c r="C700" s="525"/>
      <c r="D700" s="526"/>
      <c r="E700" s="478"/>
      <c r="F700" s="479"/>
      <c r="G700" s="479"/>
      <c r="H700" s="479"/>
      <c r="I700" s="479"/>
      <c r="J700" s="480"/>
    </row>
    <row r="701" spans="1:10" ht="27" customHeight="1" x14ac:dyDescent="0.25">
      <c r="A701" s="157"/>
      <c r="B701" s="208"/>
      <c r="C701" s="208"/>
      <c r="D701" s="208"/>
      <c r="E701" s="441" t="s">
        <v>535</v>
      </c>
      <c r="F701" s="442"/>
      <c r="G701" s="441" t="s">
        <v>533</v>
      </c>
      <c r="H701" s="442"/>
      <c r="I701" s="481" t="s">
        <v>849</v>
      </c>
      <c r="J701" s="482"/>
    </row>
    <row r="702" spans="1:10" x14ac:dyDescent="0.25">
      <c r="A702" s="463" t="s">
        <v>527</v>
      </c>
      <c r="B702" s="464"/>
      <c r="C702" s="464"/>
      <c r="D702" s="465"/>
      <c r="E702" s="434"/>
      <c r="F702" s="434"/>
      <c r="G702" s="434"/>
      <c r="H702" s="434"/>
      <c r="I702" s="435"/>
      <c r="J702" s="435"/>
    </row>
    <row r="703" spans="1:10" x14ac:dyDescent="0.25">
      <c r="A703" s="487" t="s">
        <v>528</v>
      </c>
      <c r="B703" s="488"/>
      <c r="C703" s="488"/>
      <c r="D703" s="489"/>
      <c r="E703" s="459"/>
      <c r="F703" s="459"/>
      <c r="G703" s="433"/>
      <c r="H703" s="433"/>
      <c r="I703" s="443"/>
      <c r="J703" s="443"/>
    </row>
    <row r="704" spans="1:10" x14ac:dyDescent="0.25">
      <c r="A704" s="463" t="s">
        <v>529</v>
      </c>
      <c r="B704" s="464"/>
      <c r="C704" s="464"/>
      <c r="D704" s="465"/>
      <c r="E704" s="434"/>
      <c r="F704" s="434"/>
      <c r="G704" s="434"/>
      <c r="H704" s="434"/>
      <c r="I704" s="435"/>
      <c r="J704" s="435"/>
    </row>
    <row r="705" spans="1:10" x14ac:dyDescent="0.25">
      <c r="A705" s="487" t="s">
        <v>530</v>
      </c>
      <c r="B705" s="488"/>
      <c r="C705" s="488"/>
      <c r="D705" s="489"/>
      <c r="E705" s="459"/>
      <c r="F705" s="459"/>
      <c r="G705" s="433"/>
      <c r="H705" s="433"/>
      <c r="I705" s="443"/>
      <c r="J705" s="443"/>
    </row>
    <row r="706" spans="1:10" x14ac:dyDescent="0.25">
      <c r="A706" s="463" t="s">
        <v>531</v>
      </c>
      <c r="B706" s="464"/>
      <c r="C706" s="464"/>
      <c r="D706" s="465"/>
      <c r="E706" s="434"/>
      <c r="F706" s="434"/>
      <c r="G706" s="434"/>
      <c r="H706" s="434"/>
      <c r="I706" s="435"/>
      <c r="J706" s="435"/>
    </row>
    <row r="707" spans="1:10" x14ac:dyDescent="0.25">
      <c r="A707" s="487" t="s">
        <v>532</v>
      </c>
      <c r="B707" s="488"/>
      <c r="C707" s="488"/>
      <c r="D707" s="489"/>
      <c r="E707" s="459"/>
      <c r="F707" s="459"/>
      <c r="G707" s="433"/>
      <c r="H707" s="433"/>
      <c r="I707" s="443"/>
      <c r="J707" s="443"/>
    </row>
    <row r="708" spans="1:10" x14ac:dyDescent="0.25">
      <c r="A708" s="463" t="s">
        <v>537</v>
      </c>
      <c r="B708" s="464"/>
      <c r="C708" s="464"/>
      <c r="D708" s="465"/>
      <c r="E708" s="498"/>
      <c r="F708" s="498"/>
      <c r="G708" s="498"/>
      <c r="H708" s="498"/>
      <c r="I708" s="499"/>
      <c r="J708" s="499"/>
    </row>
    <row r="709" spans="1:10" x14ac:dyDescent="0.25">
      <c r="A709" s="486"/>
      <c r="B709" s="431"/>
      <c r="C709" s="431"/>
      <c r="D709" s="432"/>
      <c r="E709" s="459"/>
      <c r="F709" s="459"/>
      <c r="G709" s="433"/>
      <c r="H709" s="433"/>
      <c r="I709" s="433"/>
      <c r="J709" s="433"/>
    </row>
    <row r="710" spans="1:10" x14ac:dyDescent="0.25">
      <c r="A710" s="486"/>
      <c r="B710" s="431"/>
      <c r="C710" s="431"/>
      <c r="D710" s="432"/>
      <c r="E710" s="459"/>
      <c r="F710" s="459"/>
      <c r="G710" s="433"/>
      <c r="H710" s="433"/>
      <c r="I710" s="433"/>
      <c r="J710" s="433"/>
    </row>
    <row r="711" spans="1:10" x14ac:dyDescent="0.25">
      <c r="A711" s="486"/>
      <c r="B711" s="431"/>
      <c r="C711" s="431"/>
      <c r="D711" s="432"/>
      <c r="E711" s="459"/>
      <c r="F711" s="459"/>
      <c r="G711" s="433"/>
      <c r="H711" s="433"/>
      <c r="I711" s="433"/>
      <c r="J711" s="433"/>
    </row>
    <row r="712" spans="1:10" x14ac:dyDescent="0.25">
      <c r="A712" s="483" t="s">
        <v>534</v>
      </c>
      <c r="B712" s="484"/>
      <c r="C712" s="484"/>
      <c r="D712" s="485"/>
      <c r="E712" s="460">
        <f>SUM(E702:E711)</f>
        <v>0</v>
      </c>
      <c r="F712" s="460"/>
      <c r="G712" s="460">
        <f>SUM(G702:G711)</f>
        <v>0</v>
      </c>
      <c r="H712" s="460"/>
      <c r="I712" s="460">
        <f>SUM(I702:I711)</f>
        <v>0</v>
      </c>
      <c r="J712" s="460"/>
    </row>
    <row r="713" spans="1:10" x14ac:dyDescent="0.25">
      <c r="A713" s="466" t="s">
        <v>859</v>
      </c>
      <c r="B713" s="467"/>
      <c r="C713" s="467"/>
      <c r="D713" s="467"/>
      <c r="E713" s="467"/>
      <c r="F713" s="467"/>
      <c r="G713" s="467"/>
      <c r="H713" s="467"/>
      <c r="I713" s="467"/>
      <c r="J713" s="468"/>
    </row>
    <row r="714" spans="1:10" x14ac:dyDescent="0.25">
      <c r="A714" s="469" t="s">
        <v>860</v>
      </c>
      <c r="B714" s="470"/>
      <c r="C714" s="470"/>
      <c r="D714" s="470"/>
      <c r="E714" s="470"/>
      <c r="F714" s="470"/>
      <c r="G714" s="470"/>
      <c r="H714" s="470"/>
      <c r="I714" s="470"/>
      <c r="J714" s="471"/>
    </row>
    <row r="715" spans="1:10" x14ac:dyDescent="0.25">
      <c r="A715" s="469" t="s">
        <v>861</v>
      </c>
      <c r="B715" s="470"/>
      <c r="C715" s="470"/>
      <c r="D715" s="470"/>
      <c r="E715" s="470"/>
      <c r="F715" s="470"/>
      <c r="G715" s="470"/>
      <c r="H715" s="470"/>
      <c r="I715" s="470"/>
      <c r="J715" s="471"/>
    </row>
    <row r="716" spans="1:10" x14ac:dyDescent="0.25">
      <c r="A716" s="472" t="s">
        <v>862</v>
      </c>
      <c r="B716" s="473"/>
      <c r="C716" s="473"/>
      <c r="D716" s="473"/>
      <c r="E716" s="473"/>
      <c r="F716" s="473"/>
      <c r="G716" s="473"/>
      <c r="H716" s="473"/>
      <c r="I716" s="473"/>
      <c r="J716" s="474"/>
    </row>
    <row r="717" spans="1:10" x14ac:dyDescent="0.25">
      <c r="A717" s="301"/>
      <c r="B717" s="490"/>
      <c r="C717" s="490"/>
      <c r="D717" s="490"/>
      <c r="E717" s="490"/>
      <c r="F717" s="490"/>
      <c r="G717" s="490"/>
      <c r="H717" s="490"/>
      <c r="I717" s="490"/>
      <c r="J717" s="491"/>
    </row>
    <row r="718" spans="1:10" x14ac:dyDescent="0.25">
      <c r="A718" s="492"/>
      <c r="B718" s="493"/>
      <c r="C718" s="493"/>
      <c r="D718" s="493"/>
      <c r="E718" s="493"/>
      <c r="F718" s="493"/>
      <c r="G718" s="493"/>
      <c r="H718" s="493"/>
      <c r="I718" s="493"/>
      <c r="J718" s="494"/>
    </row>
    <row r="719" spans="1:10" x14ac:dyDescent="0.25">
      <c r="A719" s="492"/>
      <c r="B719" s="493"/>
      <c r="C719" s="493"/>
      <c r="D719" s="493"/>
      <c r="E719" s="493"/>
      <c r="F719" s="493"/>
      <c r="G719" s="493"/>
      <c r="H719" s="493"/>
      <c r="I719" s="493"/>
      <c r="J719" s="494"/>
    </row>
    <row r="720" spans="1:10" x14ac:dyDescent="0.25">
      <c r="A720" s="492"/>
      <c r="B720" s="493"/>
      <c r="C720" s="493"/>
      <c r="D720" s="493"/>
      <c r="E720" s="493"/>
      <c r="F720" s="493"/>
      <c r="G720" s="493"/>
      <c r="H720" s="493"/>
      <c r="I720" s="493"/>
      <c r="J720" s="494"/>
    </row>
    <row r="721" spans="1:10" x14ac:dyDescent="0.25">
      <c r="A721" s="492"/>
      <c r="B721" s="493"/>
      <c r="C721" s="493"/>
      <c r="D721" s="493"/>
      <c r="E721" s="493"/>
      <c r="F721" s="493"/>
      <c r="G721" s="493"/>
      <c r="H721" s="493"/>
      <c r="I721" s="493"/>
      <c r="J721" s="494"/>
    </row>
    <row r="722" spans="1:10" x14ac:dyDescent="0.25">
      <c r="A722" s="492"/>
      <c r="B722" s="493"/>
      <c r="C722" s="493"/>
      <c r="D722" s="493"/>
      <c r="E722" s="493"/>
      <c r="F722" s="493"/>
      <c r="G722" s="493"/>
      <c r="H722" s="493"/>
      <c r="I722" s="493"/>
      <c r="J722" s="494"/>
    </row>
    <row r="723" spans="1:10" x14ac:dyDescent="0.25">
      <c r="A723" s="492"/>
      <c r="B723" s="493"/>
      <c r="C723" s="493"/>
      <c r="D723" s="493"/>
      <c r="E723" s="493"/>
      <c r="F723" s="493"/>
      <c r="G723" s="493"/>
      <c r="H723" s="493"/>
      <c r="I723" s="493"/>
      <c r="J723" s="494"/>
    </row>
    <row r="724" spans="1:10" x14ac:dyDescent="0.25">
      <c r="A724" s="492"/>
      <c r="B724" s="493"/>
      <c r="C724" s="493"/>
      <c r="D724" s="493"/>
      <c r="E724" s="493"/>
      <c r="F724" s="493"/>
      <c r="G724" s="493"/>
      <c r="H724" s="493"/>
      <c r="I724" s="493"/>
      <c r="J724" s="494"/>
    </row>
    <row r="725" spans="1:10" x14ac:dyDescent="0.25">
      <c r="A725" s="492"/>
      <c r="B725" s="493"/>
      <c r="C725" s="493"/>
      <c r="D725" s="493"/>
      <c r="E725" s="493"/>
      <c r="F725" s="493"/>
      <c r="G725" s="493"/>
      <c r="H725" s="493"/>
      <c r="I725" s="493"/>
      <c r="J725" s="494"/>
    </row>
    <row r="726" spans="1:10" x14ac:dyDescent="0.25">
      <c r="A726" s="492"/>
      <c r="B726" s="493"/>
      <c r="C726" s="493"/>
      <c r="D726" s="493"/>
      <c r="E726" s="493"/>
      <c r="F726" s="493"/>
      <c r="G726" s="493"/>
      <c r="H726" s="493"/>
      <c r="I726" s="493"/>
      <c r="J726" s="494"/>
    </row>
    <row r="727" spans="1:10" x14ac:dyDescent="0.25">
      <c r="A727" s="492"/>
      <c r="B727" s="493"/>
      <c r="C727" s="493"/>
      <c r="D727" s="493"/>
      <c r="E727" s="493"/>
      <c r="F727" s="493"/>
      <c r="G727" s="493"/>
      <c r="H727" s="493"/>
      <c r="I727" s="493"/>
      <c r="J727" s="494"/>
    </row>
    <row r="728" spans="1:10" x14ac:dyDescent="0.25">
      <c r="A728" s="492"/>
      <c r="B728" s="493"/>
      <c r="C728" s="493"/>
      <c r="D728" s="493"/>
      <c r="E728" s="493"/>
      <c r="F728" s="493"/>
      <c r="G728" s="493"/>
      <c r="H728" s="493"/>
      <c r="I728" s="493"/>
      <c r="J728" s="494"/>
    </row>
    <row r="729" spans="1:10" x14ac:dyDescent="0.25">
      <c r="A729" s="492"/>
      <c r="B729" s="493"/>
      <c r="C729" s="493"/>
      <c r="D729" s="493"/>
      <c r="E729" s="493"/>
      <c r="F729" s="493"/>
      <c r="G729" s="493"/>
      <c r="H729" s="493"/>
      <c r="I729" s="493"/>
      <c r="J729" s="494"/>
    </row>
    <row r="730" spans="1:10" x14ac:dyDescent="0.25">
      <c r="A730" s="492"/>
      <c r="B730" s="493"/>
      <c r="C730" s="493"/>
      <c r="D730" s="493"/>
      <c r="E730" s="493"/>
      <c r="F730" s="493"/>
      <c r="G730" s="493"/>
      <c r="H730" s="493"/>
      <c r="I730" s="493"/>
      <c r="J730" s="494"/>
    </row>
    <row r="731" spans="1:10" x14ac:dyDescent="0.25">
      <c r="A731" s="492"/>
      <c r="B731" s="493"/>
      <c r="C731" s="493"/>
      <c r="D731" s="493"/>
      <c r="E731" s="493"/>
      <c r="F731" s="493"/>
      <c r="G731" s="493"/>
      <c r="H731" s="493"/>
      <c r="I731" s="493"/>
      <c r="J731" s="494"/>
    </row>
    <row r="732" spans="1:10" x14ac:dyDescent="0.25">
      <c r="A732" s="492"/>
      <c r="B732" s="493"/>
      <c r="C732" s="493"/>
      <c r="D732" s="493"/>
      <c r="E732" s="493"/>
      <c r="F732" s="493"/>
      <c r="G732" s="493"/>
      <c r="H732" s="493"/>
      <c r="I732" s="493"/>
      <c r="J732" s="494"/>
    </row>
    <row r="733" spans="1:10" x14ac:dyDescent="0.25">
      <c r="A733" s="492"/>
      <c r="B733" s="493"/>
      <c r="C733" s="493"/>
      <c r="D733" s="493"/>
      <c r="E733" s="493"/>
      <c r="F733" s="493"/>
      <c r="G733" s="493"/>
      <c r="H733" s="493"/>
      <c r="I733" s="493"/>
      <c r="J733" s="494"/>
    </row>
    <row r="734" spans="1:10" x14ac:dyDescent="0.25">
      <c r="A734" s="492"/>
      <c r="B734" s="493"/>
      <c r="C734" s="493"/>
      <c r="D734" s="493"/>
      <c r="E734" s="493"/>
      <c r="F734" s="493"/>
      <c r="G734" s="493"/>
      <c r="H734" s="493"/>
      <c r="I734" s="493"/>
      <c r="J734" s="494"/>
    </row>
    <row r="735" spans="1:10" x14ac:dyDescent="0.25">
      <c r="A735" s="492"/>
      <c r="B735" s="493"/>
      <c r="C735" s="493"/>
      <c r="D735" s="493"/>
      <c r="E735" s="493"/>
      <c r="F735" s="493"/>
      <c r="G735" s="493"/>
      <c r="H735" s="493"/>
      <c r="I735" s="493"/>
      <c r="J735" s="494"/>
    </row>
    <row r="736" spans="1:10" x14ac:dyDescent="0.25">
      <c r="A736" s="492"/>
      <c r="B736" s="493"/>
      <c r="C736" s="493"/>
      <c r="D736" s="493"/>
      <c r="E736" s="493"/>
      <c r="F736" s="493"/>
      <c r="G736" s="493"/>
      <c r="H736" s="493"/>
      <c r="I736" s="493"/>
      <c r="J736" s="494"/>
    </row>
    <row r="737" spans="1:10" x14ac:dyDescent="0.25">
      <c r="A737" s="492"/>
      <c r="B737" s="493"/>
      <c r="C737" s="493"/>
      <c r="D737" s="493"/>
      <c r="E737" s="493"/>
      <c r="F737" s="493"/>
      <c r="G737" s="493"/>
      <c r="H737" s="493"/>
      <c r="I737" s="493"/>
      <c r="J737" s="494"/>
    </row>
    <row r="738" spans="1:10" x14ac:dyDescent="0.25">
      <c r="A738" s="492"/>
      <c r="B738" s="493"/>
      <c r="C738" s="493"/>
      <c r="D738" s="493"/>
      <c r="E738" s="493"/>
      <c r="F738" s="493"/>
      <c r="G738" s="493"/>
      <c r="H738" s="493"/>
      <c r="I738" s="493"/>
      <c r="J738" s="494"/>
    </row>
    <row r="739" spans="1:10" x14ac:dyDescent="0.25">
      <c r="A739" s="492"/>
      <c r="B739" s="493"/>
      <c r="C739" s="493"/>
      <c r="D739" s="493"/>
      <c r="E739" s="493"/>
      <c r="F739" s="493"/>
      <c r="G739" s="493"/>
      <c r="H739" s="493"/>
      <c r="I739" s="493"/>
      <c r="J739" s="494"/>
    </row>
    <row r="740" spans="1:10" x14ac:dyDescent="0.25">
      <c r="A740" s="492"/>
      <c r="B740" s="493"/>
      <c r="C740" s="493"/>
      <c r="D740" s="493"/>
      <c r="E740" s="493"/>
      <c r="F740" s="493"/>
      <c r="G740" s="493"/>
      <c r="H740" s="493"/>
      <c r="I740" s="493"/>
      <c r="J740" s="494"/>
    </row>
    <row r="741" spans="1:10" x14ac:dyDescent="0.25">
      <c r="A741" s="492"/>
      <c r="B741" s="493"/>
      <c r="C741" s="493"/>
      <c r="D741" s="493"/>
      <c r="E741" s="493"/>
      <c r="F741" s="493"/>
      <c r="G741" s="493"/>
      <c r="H741" s="493"/>
      <c r="I741" s="493"/>
      <c r="J741" s="494"/>
    </row>
    <row r="742" spans="1:10" x14ac:dyDescent="0.25">
      <c r="A742" s="492"/>
      <c r="B742" s="493"/>
      <c r="C742" s="493"/>
      <c r="D742" s="493"/>
      <c r="E742" s="493"/>
      <c r="F742" s="493"/>
      <c r="G742" s="493"/>
      <c r="H742" s="493"/>
      <c r="I742" s="493"/>
      <c r="J742" s="494"/>
    </row>
    <row r="743" spans="1:10" x14ac:dyDescent="0.25">
      <c r="A743" s="492"/>
      <c r="B743" s="493"/>
      <c r="C743" s="493"/>
      <c r="D743" s="493"/>
      <c r="E743" s="493"/>
      <c r="F743" s="493"/>
      <c r="G743" s="493"/>
      <c r="H743" s="493"/>
      <c r="I743" s="493"/>
      <c r="J743" s="494"/>
    </row>
    <row r="744" spans="1:10" x14ac:dyDescent="0.25">
      <c r="A744" s="492"/>
      <c r="B744" s="493"/>
      <c r="C744" s="493"/>
      <c r="D744" s="493"/>
      <c r="E744" s="493"/>
      <c r="F744" s="493"/>
      <c r="G744" s="493"/>
      <c r="H744" s="493"/>
      <c r="I744" s="493"/>
      <c r="J744" s="494"/>
    </row>
    <row r="745" spans="1:10" x14ac:dyDescent="0.25">
      <c r="A745" s="492"/>
      <c r="B745" s="493"/>
      <c r="C745" s="493"/>
      <c r="D745" s="493"/>
      <c r="E745" s="493"/>
      <c r="F745" s="493"/>
      <c r="G745" s="493"/>
      <c r="H745" s="493"/>
      <c r="I745" s="493"/>
      <c r="J745" s="494"/>
    </row>
    <row r="746" spans="1:10" x14ac:dyDescent="0.25">
      <c r="A746" s="492"/>
      <c r="B746" s="493"/>
      <c r="C746" s="493"/>
      <c r="D746" s="493"/>
      <c r="E746" s="493"/>
      <c r="F746" s="493"/>
      <c r="G746" s="493"/>
      <c r="H746" s="493"/>
      <c r="I746" s="493"/>
      <c r="J746" s="494"/>
    </row>
    <row r="747" spans="1:10" x14ac:dyDescent="0.25">
      <c r="A747" s="492"/>
      <c r="B747" s="493"/>
      <c r="C747" s="493"/>
      <c r="D747" s="493"/>
      <c r="E747" s="493"/>
      <c r="F747" s="493"/>
      <c r="G747" s="493"/>
      <c r="H747" s="493"/>
      <c r="I747" s="493"/>
      <c r="J747" s="494"/>
    </row>
    <row r="748" spans="1:10" x14ac:dyDescent="0.25">
      <c r="A748" s="492"/>
      <c r="B748" s="493"/>
      <c r="C748" s="493"/>
      <c r="D748" s="493"/>
      <c r="E748" s="493"/>
      <c r="F748" s="493"/>
      <c r="G748" s="493"/>
      <c r="H748" s="493"/>
      <c r="I748" s="493"/>
      <c r="J748" s="494"/>
    </row>
    <row r="749" spans="1:10" x14ac:dyDescent="0.25">
      <c r="A749" s="492"/>
      <c r="B749" s="493"/>
      <c r="C749" s="493"/>
      <c r="D749" s="493"/>
      <c r="E749" s="493"/>
      <c r="F749" s="493"/>
      <c r="G749" s="493"/>
      <c r="H749" s="493"/>
      <c r="I749" s="493"/>
      <c r="J749" s="494"/>
    </row>
    <row r="750" spans="1:10" x14ac:dyDescent="0.25">
      <c r="A750" s="492"/>
      <c r="B750" s="493"/>
      <c r="C750" s="493"/>
      <c r="D750" s="493"/>
      <c r="E750" s="493"/>
      <c r="F750" s="493"/>
      <c r="G750" s="493"/>
      <c r="H750" s="493"/>
      <c r="I750" s="493"/>
      <c r="J750" s="494"/>
    </row>
    <row r="751" spans="1:10" x14ac:dyDescent="0.25">
      <c r="A751" s="495"/>
      <c r="B751" s="496"/>
      <c r="C751" s="496"/>
      <c r="D751" s="496"/>
      <c r="E751" s="496"/>
      <c r="F751" s="496"/>
      <c r="G751" s="496"/>
      <c r="H751" s="496"/>
      <c r="I751" s="496"/>
      <c r="J751" s="497"/>
    </row>
    <row r="753" spans="1:10" ht="15.6" x14ac:dyDescent="0.3">
      <c r="A753" s="351" t="s">
        <v>848</v>
      </c>
      <c r="B753" s="352"/>
      <c r="C753" s="352"/>
      <c r="D753" s="352"/>
      <c r="E753" s="352"/>
      <c r="F753" s="352"/>
      <c r="G753" s="352"/>
      <c r="H753" s="349" t="str">
        <f>'CONTACT INFORMATION'!$A$24</f>
        <v>Santa Barbara</v>
      </c>
      <c r="I753" s="349"/>
      <c r="J753" s="350"/>
    </row>
    <row r="754" spans="1:10" ht="8.1" customHeight="1" x14ac:dyDescent="0.25">
      <c r="A754" s="200"/>
      <c r="B754" s="201"/>
      <c r="C754" s="201"/>
      <c r="D754" s="201"/>
      <c r="E754" s="201"/>
      <c r="F754" s="201"/>
      <c r="G754" s="201"/>
      <c r="H754" s="201"/>
      <c r="I754" s="201"/>
      <c r="J754" s="202"/>
    </row>
    <row r="755" spans="1:10" ht="13.8" x14ac:dyDescent="0.25">
      <c r="A755" s="506" t="s">
        <v>866</v>
      </c>
      <c r="B755" s="507"/>
      <c r="C755" s="507"/>
      <c r="D755" s="507"/>
      <c r="E755" s="507"/>
      <c r="F755" s="507"/>
      <c r="G755" s="507"/>
      <c r="H755" s="507"/>
      <c r="I755" s="507"/>
      <c r="J755" s="508"/>
    </row>
    <row r="756" spans="1:10" x14ac:dyDescent="0.25">
      <c r="A756" s="447" t="s">
        <v>854</v>
      </c>
      <c r="B756" s="448"/>
      <c r="C756" s="448"/>
      <c r="D756" s="449"/>
      <c r="E756" s="527"/>
      <c r="F756" s="528"/>
      <c r="G756" s="528"/>
      <c r="H756" s="528"/>
      <c r="I756" s="528"/>
      <c r="J756" s="529"/>
    </row>
    <row r="757" spans="1:10" x14ac:dyDescent="0.25">
      <c r="A757" s="475" t="s">
        <v>853</v>
      </c>
      <c r="B757" s="476"/>
      <c r="C757" s="476"/>
      <c r="D757" s="477"/>
      <c r="E757" s="530"/>
      <c r="F757" s="531"/>
      <c r="G757" s="531"/>
      <c r="H757" s="531"/>
      <c r="I757" s="531"/>
      <c r="J757" s="532"/>
    </row>
    <row r="758" spans="1:10" x14ac:dyDescent="0.25">
      <c r="A758" s="524" t="s">
        <v>808</v>
      </c>
      <c r="B758" s="525"/>
      <c r="C758" s="525"/>
      <c r="D758" s="526"/>
      <c r="E758" s="478"/>
      <c r="F758" s="479"/>
      <c r="G758" s="479"/>
      <c r="H758" s="479"/>
      <c r="I758" s="479"/>
      <c r="J758" s="480"/>
    </row>
    <row r="759" spans="1:10" ht="27" customHeight="1" x14ac:dyDescent="0.25">
      <c r="A759" s="157"/>
      <c r="B759" s="208"/>
      <c r="C759" s="208"/>
      <c r="D759" s="208"/>
      <c r="E759" s="441" t="s">
        <v>535</v>
      </c>
      <c r="F759" s="442"/>
      <c r="G759" s="441" t="s">
        <v>533</v>
      </c>
      <c r="H759" s="442"/>
      <c r="I759" s="481" t="s">
        <v>849</v>
      </c>
      <c r="J759" s="482"/>
    </row>
    <row r="760" spans="1:10" x14ac:dyDescent="0.25">
      <c r="A760" s="463" t="s">
        <v>527</v>
      </c>
      <c r="B760" s="464"/>
      <c r="C760" s="464"/>
      <c r="D760" s="465"/>
      <c r="E760" s="434"/>
      <c r="F760" s="434"/>
      <c r="G760" s="434"/>
      <c r="H760" s="434"/>
      <c r="I760" s="435"/>
      <c r="J760" s="435"/>
    </row>
    <row r="761" spans="1:10" x14ac:dyDescent="0.25">
      <c r="A761" s="487" t="s">
        <v>528</v>
      </c>
      <c r="B761" s="488"/>
      <c r="C761" s="488"/>
      <c r="D761" s="489"/>
      <c r="E761" s="459"/>
      <c r="F761" s="459"/>
      <c r="G761" s="433"/>
      <c r="H761" s="433"/>
      <c r="I761" s="443"/>
      <c r="J761" s="443"/>
    </row>
    <row r="762" spans="1:10" x14ac:dyDescent="0.25">
      <c r="A762" s="463" t="s">
        <v>529</v>
      </c>
      <c r="B762" s="464"/>
      <c r="C762" s="464"/>
      <c r="D762" s="465"/>
      <c r="E762" s="434"/>
      <c r="F762" s="434"/>
      <c r="G762" s="434"/>
      <c r="H762" s="434"/>
      <c r="I762" s="435"/>
      <c r="J762" s="435"/>
    </row>
    <row r="763" spans="1:10" x14ac:dyDescent="0.25">
      <c r="A763" s="487" t="s">
        <v>530</v>
      </c>
      <c r="B763" s="488"/>
      <c r="C763" s="488"/>
      <c r="D763" s="489"/>
      <c r="E763" s="459"/>
      <c r="F763" s="459"/>
      <c r="G763" s="433"/>
      <c r="H763" s="433"/>
      <c r="I763" s="443"/>
      <c r="J763" s="443"/>
    </row>
    <row r="764" spans="1:10" x14ac:dyDescent="0.25">
      <c r="A764" s="463" t="s">
        <v>531</v>
      </c>
      <c r="B764" s="464"/>
      <c r="C764" s="464"/>
      <c r="D764" s="465"/>
      <c r="E764" s="434"/>
      <c r="F764" s="434"/>
      <c r="G764" s="434"/>
      <c r="H764" s="434"/>
      <c r="I764" s="435"/>
      <c r="J764" s="435"/>
    </row>
    <row r="765" spans="1:10" x14ac:dyDescent="0.25">
      <c r="A765" s="487" t="s">
        <v>532</v>
      </c>
      <c r="B765" s="488"/>
      <c r="C765" s="488"/>
      <c r="D765" s="489"/>
      <c r="E765" s="459"/>
      <c r="F765" s="459"/>
      <c r="G765" s="433"/>
      <c r="H765" s="433"/>
      <c r="I765" s="443"/>
      <c r="J765" s="443"/>
    </row>
    <row r="766" spans="1:10" x14ac:dyDescent="0.25">
      <c r="A766" s="463" t="s">
        <v>537</v>
      </c>
      <c r="B766" s="464"/>
      <c r="C766" s="464"/>
      <c r="D766" s="465"/>
      <c r="E766" s="498"/>
      <c r="F766" s="498"/>
      <c r="G766" s="498"/>
      <c r="H766" s="498"/>
      <c r="I766" s="499"/>
      <c r="J766" s="499"/>
    </row>
    <row r="767" spans="1:10" x14ac:dyDescent="0.25">
      <c r="A767" s="486"/>
      <c r="B767" s="431"/>
      <c r="C767" s="431"/>
      <c r="D767" s="432"/>
      <c r="E767" s="459"/>
      <c r="F767" s="459"/>
      <c r="G767" s="433"/>
      <c r="H767" s="433"/>
      <c r="I767" s="433"/>
      <c r="J767" s="433"/>
    </row>
    <row r="768" spans="1:10" x14ac:dyDescent="0.25">
      <c r="A768" s="486"/>
      <c r="B768" s="431"/>
      <c r="C768" s="431"/>
      <c r="D768" s="432"/>
      <c r="E768" s="459"/>
      <c r="F768" s="459"/>
      <c r="G768" s="433"/>
      <c r="H768" s="433"/>
      <c r="I768" s="433"/>
      <c r="J768" s="433"/>
    </row>
    <row r="769" spans="1:10" x14ac:dyDescent="0.25">
      <c r="A769" s="486"/>
      <c r="B769" s="431"/>
      <c r="C769" s="431"/>
      <c r="D769" s="432"/>
      <c r="E769" s="459"/>
      <c r="F769" s="459"/>
      <c r="G769" s="433"/>
      <c r="H769" s="433"/>
      <c r="I769" s="433"/>
      <c r="J769" s="433"/>
    </row>
    <row r="770" spans="1:10" x14ac:dyDescent="0.25">
      <c r="A770" s="483" t="s">
        <v>534</v>
      </c>
      <c r="B770" s="484"/>
      <c r="C770" s="484"/>
      <c r="D770" s="485"/>
      <c r="E770" s="460">
        <f>SUM(E760:E769)</f>
        <v>0</v>
      </c>
      <c r="F770" s="460"/>
      <c r="G770" s="460">
        <f>SUM(G760:G769)</f>
        <v>0</v>
      </c>
      <c r="H770" s="460"/>
      <c r="I770" s="460">
        <f>SUM(I760:I769)</f>
        <v>0</v>
      </c>
      <c r="J770" s="460"/>
    </row>
    <row r="771" spans="1:10" x14ac:dyDescent="0.25">
      <c r="A771" s="466" t="s">
        <v>859</v>
      </c>
      <c r="B771" s="467"/>
      <c r="C771" s="467"/>
      <c r="D771" s="467"/>
      <c r="E771" s="467"/>
      <c r="F771" s="467"/>
      <c r="G771" s="467"/>
      <c r="H771" s="467"/>
      <c r="I771" s="467"/>
      <c r="J771" s="468"/>
    </row>
    <row r="772" spans="1:10" x14ac:dyDescent="0.25">
      <c r="A772" s="469" t="s">
        <v>860</v>
      </c>
      <c r="B772" s="470"/>
      <c r="C772" s="470"/>
      <c r="D772" s="470"/>
      <c r="E772" s="470"/>
      <c r="F772" s="470"/>
      <c r="G772" s="470"/>
      <c r="H772" s="470"/>
      <c r="I772" s="470"/>
      <c r="J772" s="471"/>
    </row>
    <row r="773" spans="1:10" x14ac:dyDescent="0.25">
      <c r="A773" s="469" t="s">
        <v>861</v>
      </c>
      <c r="B773" s="470"/>
      <c r="C773" s="470"/>
      <c r="D773" s="470"/>
      <c r="E773" s="470"/>
      <c r="F773" s="470"/>
      <c r="G773" s="470"/>
      <c r="H773" s="470"/>
      <c r="I773" s="470"/>
      <c r="J773" s="471"/>
    </row>
    <row r="774" spans="1:10" x14ac:dyDescent="0.25">
      <c r="A774" s="472" t="s">
        <v>862</v>
      </c>
      <c r="B774" s="473"/>
      <c r="C774" s="473"/>
      <c r="D774" s="473"/>
      <c r="E774" s="473"/>
      <c r="F774" s="473"/>
      <c r="G774" s="473"/>
      <c r="H774" s="473"/>
      <c r="I774" s="473"/>
      <c r="J774" s="474"/>
    </row>
    <row r="775" spans="1:10" x14ac:dyDescent="0.25">
      <c r="A775" s="301"/>
      <c r="B775" s="490"/>
      <c r="C775" s="490"/>
      <c r="D775" s="490"/>
      <c r="E775" s="490"/>
      <c r="F775" s="490"/>
      <c r="G775" s="490"/>
      <c r="H775" s="490"/>
      <c r="I775" s="490"/>
      <c r="J775" s="491"/>
    </row>
    <row r="776" spans="1:10" x14ac:dyDescent="0.25">
      <c r="A776" s="492"/>
      <c r="B776" s="493"/>
      <c r="C776" s="493"/>
      <c r="D776" s="493"/>
      <c r="E776" s="493"/>
      <c r="F776" s="493"/>
      <c r="G776" s="493"/>
      <c r="H776" s="493"/>
      <c r="I776" s="493"/>
      <c r="J776" s="494"/>
    </row>
    <row r="777" spans="1:10" x14ac:dyDescent="0.25">
      <c r="A777" s="492"/>
      <c r="B777" s="493"/>
      <c r="C777" s="493"/>
      <c r="D777" s="493"/>
      <c r="E777" s="493"/>
      <c r="F777" s="493"/>
      <c r="G777" s="493"/>
      <c r="H777" s="493"/>
      <c r="I777" s="493"/>
      <c r="J777" s="494"/>
    </row>
    <row r="778" spans="1:10" x14ac:dyDescent="0.25">
      <c r="A778" s="492"/>
      <c r="B778" s="493"/>
      <c r="C778" s="493"/>
      <c r="D778" s="493"/>
      <c r="E778" s="493"/>
      <c r="F778" s="493"/>
      <c r="G778" s="493"/>
      <c r="H778" s="493"/>
      <c r="I778" s="493"/>
      <c r="J778" s="494"/>
    </row>
    <row r="779" spans="1:10" x14ac:dyDescent="0.25">
      <c r="A779" s="492"/>
      <c r="B779" s="493"/>
      <c r="C779" s="493"/>
      <c r="D779" s="493"/>
      <c r="E779" s="493"/>
      <c r="F779" s="493"/>
      <c r="G779" s="493"/>
      <c r="H779" s="493"/>
      <c r="I779" s="493"/>
      <c r="J779" s="494"/>
    </row>
    <row r="780" spans="1:10" x14ac:dyDescent="0.25">
      <c r="A780" s="492"/>
      <c r="B780" s="493"/>
      <c r="C780" s="493"/>
      <c r="D780" s="493"/>
      <c r="E780" s="493"/>
      <c r="F780" s="493"/>
      <c r="G780" s="493"/>
      <c r="H780" s="493"/>
      <c r="I780" s="493"/>
      <c r="J780" s="494"/>
    </row>
    <row r="781" spans="1:10" x14ac:dyDescent="0.25">
      <c r="A781" s="492"/>
      <c r="B781" s="493"/>
      <c r="C781" s="493"/>
      <c r="D781" s="493"/>
      <c r="E781" s="493"/>
      <c r="F781" s="493"/>
      <c r="G781" s="493"/>
      <c r="H781" s="493"/>
      <c r="I781" s="493"/>
      <c r="J781" s="494"/>
    </row>
    <row r="782" spans="1:10" x14ac:dyDescent="0.25">
      <c r="A782" s="492"/>
      <c r="B782" s="493"/>
      <c r="C782" s="493"/>
      <c r="D782" s="493"/>
      <c r="E782" s="493"/>
      <c r="F782" s="493"/>
      <c r="G782" s="493"/>
      <c r="H782" s="493"/>
      <c r="I782" s="493"/>
      <c r="J782" s="494"/>
    </row>
    <row r="783" spans="1:10" x14ac:dyDescent="0.25">
      <c r="A783" s="492"/>
      <c r="B783" s="493"/>
      <c r="C783" s="493"/>
      <c r="D783" s="493"/>
      <c r="E783" s="493"/>
      <c r="F783" s="493"/>
      <c r="G783" s="493"/>
      <c r="H783" s="493"/>
      <c r="I783" s="493"/>
      <c r="J783" s="494"/>
    </row>
    <row r="784" spans="1:10" x14ac:dyDescent="0.25">
      <c r="A784" s="492"/>
      <c r="B784" s="493"/>
      <c r="C784" s="493"/>
      <c r="D784" s="493"/>
      <c r="E784" s="493"/>
      <c r="F784" s="493"/>
      <c r="G784" s="493"/>
      <c r="H784" s="493"/>
      <c r="I784" s="493"/>
      <c r="J784" s="494"/>
    </row>
    <row r="785" spans="1:10" x14ac:dyDescent="0.25">
      <c r="A785" s="492"/>
      <c r="B785" s="493"/>
      <c r="C785" s="493"/>
      <c r="D785" s="493"/>
      <c r="E785" s="493"/>
      <c r="F785" s="493"/>
      <c r="G785" s="493"/>
      <c r="H785" s="493"/>
      <c r="I785" s="493"/>
      <c r="J785" s="494"/>
    </row>
    <row r="786" spans="1:10" x14ac:dyDescent="0.25">
      <c r="A786" s="492"/>
      <c r="B786" s="493"/>
      <c r="C786" s="493"/>
      <c r="D786" s="493"/>
      <c r="E786" s="493"/>
      <c r="F786" s="493"/>
      <c r="G786" s="493"/>
      <c r="H786" s="493"/>
      <c r="I786" s="493"/>
      <c r="J786" s="494"/>
    </row>
    <row r="787" spans="1:10" x14ac:dyDescent="0.25">
      <c r="A787" s="492"/>
      <c r="B787" s="493"/>
      <c r="C787" s="493"/>
      <c r="D787" s="493"/>
      <c r="E787" s="493"/>
      <c r="F787" s="493"/>
      <c r="G787" s="493"/>
      <c r="H787" s="493"/>
      <c r="I787" s="493"/>
      <c r="J787" s="494"/>
    </row>
    <row r="788" spans="1:10" x14ac:dyDescent="0.25">
      <c r="A788" s="492"/>
      <c r="B788" s="493"/>
      <c r="C788" s="493"/>
      <c r="D788" s="493"/>
      <c r="E788" s="493"/>
      <c r="F788" s="493"/>
      <c r="G788" s="493"/>
      <c r="H788" s="493"/>
      <c r="I788" s="493"/>
      <c r="J788" s="494"/>
    </row>
    <row r="789" spans="1:10" x14ac:dyDescent="0.25">
      <c r="A789" s="492"/>
      <c r="B789" s="493"/>
      <c r="C789" s="493"/>
      <c r="D789" s="493"/>
      <c r="E789" s="493"/>
      <c r="F789" s="493"/>
      <c r="G789" s="493"/>
      <c r="H789" s="493"/>
      <c r="I789" s="493"/>
      <c r="J789" s="494"/>
    </row>
    <row r="790" spans="1:10" x14ac:dyDescent="0.25">
      <c r="A790" s="492"/>
      <c r="B790" s="493"/>
      <c r="C790" s="493"/>
      <c r="D790" s="493"/>
      <c r="E790" s="493"/>
      <c r="F790" s="493"/>
      <c r="G790" s="493"/>
      <c r="H790" s="493"/>
      <c r="I790" s="493"/>
      <c r="J790" s="494"/>
    </row>
    <row r="791" spans="1:10" x14ac:dyDescent="0.25">
      <c r="A791" s="492"/>
      <c r="B791" s="493"/>
      <c r="C791" s="493"/>
      <c r="D791" s="493"/>
      <c r="E791" s="493"/>
      <c r="F791" s="493"/>
      <c r="G791" s="493"/>
      <c r="H791" s="493"/>
      <c r="I791" s="493"/>
      <c r="J791" s="494"/>
    </row>
    <row r="792" spans="1:10" x14ac:dyDescent="0.25">
      <c r="A792" s="492"/>
      <c r="B792" s="493"/>
      <c r="C792" s="493"/>
      <c r="D792" s="493"/>
      <c r="E792" s="493"/>
      <c r="F792" s="493"/>
      <c r="G792" s="493"/>
      <c r="H792" s="493"/>
      <c r="I792" s="493"/>
      <c r="J792" s="494"/>
    </row>
    <row r="793" spans="1:10" x14ac:dyDescent="0.25">
      <c r="A793" s="492"/>
      <c r="B793" s="493"/>
      <c r="C793" s="493"/>
      <c r="D793" s="493"/>
      <c r="E793" s="493"/>
      <c r="F793" s="493"/>
      <c r="G793" s="493"/>
      <c r="H793" s="493"/>
      <c r="I793" s="493"/>
      <c r="J793" s="494"/>
    </row>
    <row r="794" spans="1:10" x14ac:dyDescent="0.25">
      <c r="A794" s="492"/>
      <c r="B794" s="493"/>
      <c r="C794" s="493"/>
      <c r="D794" s="493"/>
      <c r="E794" s="493"/>
      <c r="F794" s="493"/>
      <c r="G794" s="493"/>
      <c r="H794" s="493"/>
      <c r="I794" s="493"/>
      <c r="J794" s="494"/>
    </row>
    <row r="795" spans="1:10" x14ac:dyDescent="0.25">
      <c r="A795" s="492"/>
      <c r="B795" s="493"/>
      <c r="C795" s="493"/>
      <c r="D795" s="493"/>
      <c r="E795" s="493"/>
      <c r="F795" s="493"/>
      <c r="G795" s="493"/>
      <c r="H795" s="493"/>
      <c r="I795" s="493"/>
      <c r="J795" s="494"/>
    </row>
    <row r="796" spans="1:10" x14ac:dyDescent="0.25">
      <c r="A796" s="492"/>
      <c r="B796" s="493"/>
      <c r="C796" s="493"/>
      <c r="D796" s="493"/>
      <c r="E796" s="493"/>
      <c r="F796" s="493"/>
      <c r="G796" s="493"/>
      <c r="H796" s="493"/>
      <c r="I796" s="493"/>
      <c r="J796" s="494"/>
    </row>
    <row r="797" spans="1:10" x14ac:dyDescent="0.25">
      <c r="A797" s="492"/>
      <c r="B797" s="493"/>
      <c r="C797" s="493"/>
      <c r="D797" s="493"/>
      <c r="E797" s="493"/>
      <c r="F797" s="493"/>
      <c r="G797" s="493"/>
      <c r="H797" s="493"/>
      <c r="I797" s="493"/>
      <c r="J797" s="494"/>
    </row>
    <row r="798" spans="1:10" x14ac:dyDescent="0.25">
      <c r="A798" s="492"/>
      <c r="B798" s="493"/>
      <c r="C798" s="493"/>
      <c r="D798" s="493"/>
      <c r="E798" s="493"/>
      <c r="F798" s="493"/>
      <c r="G798" s="493"/>
      <c r="H798" s="493"/>
      <c r="I798" s="493"/>
      <c r="J798" s="494"/>
    </row>
    <row r="799" spans="1:10" x14ac:dyDescent="0.25">
      <c r="A799" s="492"/>
      <c r="B799" s="493"/>
      <c r="C799" s="493"/>
      <c r="D799" s="493"/>
      <c r="E799" s="493"/>
      <c r="F799" s="493"/>
      <c r="G799" s="493"/>
      <c r="H799" s="493"/>
      <c r="I799" s="493"/>
      <c r="J799" s="494"/>
    </row>
    <row r="800" spans="1:10" x14ac:dyDescent="0.25">
      <c r="A800" s="492"/>
      <c r="B800" s="493"/>
      <c r="C800" s="493"/>
      <c r="D800" s="493"/>
      <c r="E800" s="493"/>
      <c r="F800" s="493"/>
      <c r="G800" s="493"/>
      <c r="H800" s="493"/>
      <c r="I800" s="493"/>
      <c r="J800" s="494"/>
    </row>
    <row r="801" spans="1:10" x14ac:dyDescent="0.25">
      <c r="A801" s="492"/>
      <c r="B801" s="493"/>
      <c r="C801" s="493"/>
      <c r="D801" s="493"/>
      <c r="E801" s="493"/>
      <c r="F801" s="493"/>
      <c r="G801" s="493"/>
      <c r="H801" s="493"/>
      <c r="I801" s="493"/>
      <c r="J801" s="494"/>
    </row>
    <row r="802" spans="1:10" x14ac:dyDescent="0.25">
      <c r="A802" s="492"/>
      <c r="B802" s="493"/>
      <c r="C802" s="493"/>
      <c r="D802" s="493"/>
      <c r="E802" s="493"/>
      <c r="F802" s="493"/>
      <c r="G802" s="493"/>
      <c r="H802" s="493"/>
      <c r="I802" s="493"/>
      <c r="J802" s="494"/>
    </row>
    <row r="803" spans="1:10" x14ac:dyDescent="0.25">
      <c r="A803" s="492"/>
      <c r="B803" s="493"/>
      <c r="C803" s="493"/>
      <c r="D803" s="493"/>
      <c r="E803" s="493"/>
      <c r="F803" s="493"/>
      <c r="G803" s="493"/>
      <c r="H803" s="493"/>
      <c r="I803" s="493"/>
      <c r="J803" s="494"/>
    </row>
    <row r="804" spans="1:10" x14ac:dyDescent="0.25">
      <c r="A804" s="492"/>
      <c r="B804" s="493"/>
      <c r="C804" s="493"/>
      <c r="D804" s="493"/>
      <c r="E804" s="493"/>
      <c r="F804" s="493"/>
      <c r="G804" s="493"/>
      <c r="H804" s="493"/>
      <c r="I804" s="493"/>
      <c r="J804" s="494"/>
    </row>
    <row r="805" spans="1:10" x14ac:dyDescent="0.25">
      <c r="A805" s="492"/>
      <c r="B805" s="493"/>
      <c r="C805" s="493"/>
      <c r="D805" s="493"/>
      <c r="E805" s="493"/>
      <c r="F805" s="493"/>
      <c r="G805" s="493"/>
      <c r="H805" s="493"/>
      <c r="I805" s="493"/>
      <c r="J805" s="494"/>
    </row>
    <row r="806" spans="1:10" x14ac:dyDescent="0.25">
      <c r="A806" s="492"/>
      <c r="B806" s="493"/>
      <c r="C806" s="493"/>
      <c r="D806" s="493"/>
      <c r="E806" s="493"/>
      <c r="F806" s="493"/>
      <c r="G806" s="493"/>
      <c r="H806" s="493"/>
      <c r="I806" s="493"/>
      <c r="J806" s="494"/>
    </row>
    <row r="807" spans="1:10" x14ac:dyDescent="0.25">
      <c r="A807" s="492"/>
      <c r="B807" s="493"/>
      <c r="C807" s="493"/>
      <c r="D807" s="493"/>
      <c r="E807" s="493"/>
      <c r="F807" s="493"/>
      <c r="G807" s="493"/>
      <c r="H807" s="493"/>
      <c r="I807" s="493"/>
      <c r="J807" s="494"/>
    </row>
    <row r="808" spans="1:10" x14ac:dyDescent="0.25">
      <c r="A808" s="492"/>
      <c r="B808" s="493"/>
      <c r="C808" s="493"/>
      <c r="D808" s="493"/>
      <c r="E808" s="493"/>
      <c r="F808" s="493"/>
      <c r="G808" s="493"/>
      <c r="H808" s="493"/>
      <c r="I808" s="493"/>
      <c r="J808" s="494"/>
    </row>
    <row r="809" spans="1:10" x14ac:dyDescent="0.25">
      <c r="A809" s="495"/>
      <c r="B809" s="496"/>
      <c r="C809" s="496"/>
      <c r="D809" s="496"/>
      <c r="E809" s="496"/>
      <c r="F809" s="496"/>
      <c r="G809" s="496"/>
      <c r="H809" s="496"/>
      <c r="I809" s="496"/>
      <c r="J809" s="497"/>
    </row>
    <row r="811" spans="1:10" ht="15.6" x14ac:dyDescent="0.3">
      <c r="A811" s="351" t="s">
        <v>848</v>
      </c>
      <c r="B811" s="352"/>
      <c r="C811" s="352"/>
      <c r="D811" s="352"/>
      <c r="E811" s="352"/>
      <c r="F811" s="352"/>
      <c r="G811" s="352"/>
      <c r="H811" s="349" t="str">
        <f>'CONTACT INFORMATION'!$A$24</f>
        <v>Santa Barbara</v>
      </c>
      <c r="I811" s="349"/>
      <c r="J811" s="350"/>
    </row>
    <row r="812" spans="1:10" ht="8.4" customHeight="1" x14ac:dyDescent="0.25">
      <c r="A812" s="163"/>
      <c r="B812" s="163"/>
      <c r="C812" s="163"/>
      <c r="D812" s="163"/>
      <c r="E812" s="163"/>
      <c r="F812" s="163"/>
      <c r="G812" s="163"/>
      <c r="H812" s="163"/>
      <c r="I812" s="163"/>
      <c r="J812" s="163"/>
    </row>
    <row r="813" spans="1:10" ht="13.8" x14ac:dyDescent="0.25">
      <c r="A813" s="506" t="s">
        <v>867</v>
      </c>
      <c r="B813" s="507"/>
      <c r="C813" s="507"/>
      <c r="D813" s="507"/>
      <c r="E813" s="507"/>
      <c r="F813" s="507"/>
      <c r="G813" s="507"/>
      <c r="H813" s="507"/>
      <c r="I813" s="507"/>
      <c r="J813" s="508"/>
    </row>
    <row r="814" spans="1:10" x14ac:dyDescent="0.25">
      <c r="A814" s="447" t="s">
        <v>854</v>
      </c>
      <c r="B814" s="448"/>
      <c r="C814" s="448"/>
      <c r="D814" s="449"/>
      <c r="E814" s="527"/>
      <c r="F814" s="528"/>
      <c r="G814" s="528"/>
      <c r="H814" s="528"/>
      <c r="I814" s="528"/>
      <c r="J814" s="529"/>
    </row>
    <row r="815" spans="1:10" x14ac:dyDescent="0.25">
      <c r="A815" s="475" t="s">
        <v>853</v>
      </c>
      <c r="B815" s="476"/>
      <c r="C815" s="476"/>
      <c r="D815" s="477"/>
      <c r="E815" s="530"/>
      <c r="F815" s="531"/>
      <c r="G815" s="531"/>
      <c r="H815" s="531"/>
      <c r="I815" s="531"/>
      <c r="J815" s="532"/>
    </row>
    <row r="816" spans="1:10" x14ac:dyDescent="0.25">
      <c r="A816" s="524" t="s">
        <v>808</v>
      </c>
      <c r="B816" s="525"/>
      <c r="C816" s="525"/>
      <c r="D816" s="526"/>
      <c r="E816" s="478"/>
      <c r="F816" s="479"/>
      <c r="G816" s="479"/>
      <c r="H816" s="479"/>
      <c r="I816" s="479"/>
      <c r="J816" s="480"/>
    </row>
    <row r="817" spans="1:10" ht="27" customHeight="1" x14ac:dyDescent="0.25">
      <c r="A817" s="157"/>
      <c r="B817" s="208"/>
      <c r="C817" s="208"/>
      <c r="D817" s="208"/>
      <c r="E817" s="441" t="s">
        <v>535</v>
      </c>
      <c r="F817" s="442"/>
      <c r="G817" s="441" t="s">
        <v>533</v>
      </c>
      <c r="H817" s="442"/>
      <c r="I817" s="481" t="s">
        <v>849</v>
      </c>
      <c r="J817" s="482"/>
    </row>
    <row r="818" spans="1:10" x14ac:dyDescent="0.25">
      <c r="A818" s="463" t="s">
        <v>527</v>
      </c>
      <c r="B818" s="464"/>
      <c r="C818" s="464"/>
      <c r="D818" s="465"/>
      <c r="E818" s="434"/>
      <c r="F818" s="434"/>
      <c r="G818" s="434"/>
      <c r="H818" s="434"/>
      <c r="I818" s="435"/>
      <c r="J818" s="435"/>
    </row>
    <row r="819" spans="1:10" x14ac:dyDescent="0.25">
      <c r="A819" s="487" t="s">
        <v>528</v>
      </c>
      <c r="B819" s="488"/>
      <c r="C819" s="488"/>
      <c r="D819" s="489"/>
      <c r="E819" s="459"/>
      <c r="F819" s="459"/>
      <c r="G819" s="433"/>
      <c r="H819" s="433"/>
      <c r="I819" s="443"/>
      <c r="J819" s="443"/>
    </row>
    <row r="820" spans="1:10" x14ac:dyDescent="0.25">
      <c r="A820" s="463" t="s">
        <v>529</v>
      </c>
      <c r="B820" s="464"/>
      <c r="C820" s="464"/>
      <c r="D820" s="465"/>
      <c r="E820" s="434"/>
      <c r="F820" s="434"/>
      <c r="G820" s="434"/>
      <c r="H820" s="434"/>
      <c r="I820" s="435"/>
      <c r="J820" s="435"/>
    </row>
    <row r="821" spans="1:10" x14ac:dyDescent="0.25">
      <c r="A821" s="487" t="s">
        <v>530</v>
      </c>
      <c r="B821" s="488"/>
      <c r="C821" s="488"/>
      <c r="D821" s="489"/>
      <c r="E821" s="459"/>
      <c r="F821" s="459"/>
      <c r="G821" s="433"/>
      <c r="H821" s="433"/>
      <c r="I821" s="443"/>
      <c r="J821" s="443"/>
    </row>
    <row r="822" spans="1:10" x14ac:dyDescent="0.25">
      <c r="A822" s="463" t="s">
        <v>531</v>
      </c>
      <c r="B822" s="464"/>
      <c r="C822" s="464"/>
      <c r="D822" s="465"/>
      <c r="E822" s="434"/>
      <c r="F822" s="434"/>
      <c r="G822" s="434"/>
      <c r="H822" s="434"/>
      <c r="I822" s="435"/>
      <c r="J822" s="435"/>
    </row>
    <row r="823" spans="1:10" x14ac:dyDescent="0.25">
      <c r="A823" s="487" t="s">
        <v>532</v>
      </c>
      <c r="B823" s="488"/>
      <c r="C823" s="488"/>
      <c r="D823" s="489"/>
      <c r="E823" s="459"/>
      <c r="F823" s="459"/>
      <c r="G823" s="433"/>
      <c r="H823" s="433"/>
      <c r="I823" s="443"/>
      <c r="J823" s="443"/>
    </row>
    <row r="824" spans="1:10" x14ac:dyDescent="0.25">
      <c r="A824" s="463" t="s">
        <v>537</v>
      </c>
      <c r="B824" s="464"/>
      <c r="C824" s="464"/>
      <c r="D824" s="465"/>
      <c r="E824" s="498"/>
      <c r="F824" s="498"/>
      <c r="G824" s="498"/>
      <c r="H824" s="498"/>
      <c r="I824" s="499"/>
      <c r="J824" s="499"/>
    </row>
    <row r="825" spans="1:10" x14ac:dyDescent="0.25">
      <c r="A825" s="486"/>
      <c r="B825" s="431"/>
      <c r="C825" s="431"/>
      <c r="D825" s="432"/>
      <c r="E825" s="459"/>
      <c r="F825" s="459"/>
      <c r="G825" s="433"/>
      <c r="H825" s="433"/>
      <c r="I825" s="433"/>
      <c r="J825" s="433"/>
    </row>
    <row r="826" spans="1:10" x14ac:dyDescent="0.25">
      <c r="A826" s="486"/>
      <c r="B826" s="431"/>
      <c r="C826" s="431"/>
      <c r="D826" s="432"/>
      <c r="E826" s="459"/>
      <c r="F826" s="459"/>
      <c r="G826" s="433"/>
      <c r="H826" s="433"/>
      <c r="I826" s="433"/>
      <c r="J826" s="433"/>
    </row>
    <row r="827" spans="1:10" x14ac:dyDescent="0.25">
      <c r="A827" s="486"/>
      <c r="B827" s="431"/>
      <c r="C827" s="431"/>
      <c r="D827" s="432"/>
      <c r="E827" s="459"/>
      <c r="F827" s="459"/>
      <c r="G827" s="433"/>
      <c r="H827" s="433"/>
      <c r="I827" s="433"/>
      <c r="J827" s="433"/>
    </row>
    <row r="828" spans="1:10" x14ac:dyDescent="0.25">
      <c r="A828" s="483" t="s">
        <v>534</v>
      </c>
      <c r="B828" s="484"/>
      <c r="C828" s="484"/>
      <c r="D828" s="485"/>
      <c r="E828" s="460">
        <f>SUM(E818:E827)</f>
        <v>0</v>
      </c>
      <c r="F828" s="460"/>
      <c r="G828" s="460">
        <f>SUM(G818:G827)</f>
        <v>0</v>
      </c>
      <c r="H828" s="460"/>
      <c r="I828" s="460">
        <f>SUM(I818:I827)</f>
        <v>0</v>
      </c>
      <c r="J828" s="460"/>
    </row>
    <row r="829" spans="1:10" x14ac:dyDescent="0.25">
      <c r="A829" s="466" t="s">
        <v>859</v>
      </c>
      <c r="B829" s="467"/>
      <c r="C829" s="467"/>
      <c r="D829" s="467"/>
      <c r="E829" s="467"/>
      <c r="F829" s="467"/>
      <c r="G829" s="467"/>
      <c r="H829" s="467"/>
      <c r="I829" s="467"/>
      <c r="J829" s="468"/>
    </row>
    <row r="830" spans="1:10" x14ac:dyDescent="0.25">
      <c r="A830" s="469" t="s">
        <v>860</v>
      </c>
      <c r="B830" s="470"/>
      <c r="C830" s="470"/>
      <c r="D830" s="470"/>
      <c r="E830" s="470"/>
      <c r="F830" s="470"/>
      <c r="G830" s="470"/>
      <c r="H830" s="470"/>
      <c r="I830" s="470"/>
      <c r="J830" s="471"/>
    </row>
    <row r="831" spans="1:10" x14ac:dyDescent="0.25">
      <c r="A831" s="469" t="s">
        <v>861</v>
      </c>
      <c r="B831" s="470"/>
      <c r="C831" s="470"/>
      <c r="D831" s="470"/>
      <c r="E831" s="470"/>
      <c r="F831" s="470"/>
      <c r="G831" s="470"/>
      <c r="H831" s="470"/>
      <c r="I831" s="470"/>
      <c r="J831" s="471"/>
    </row>
    <row r="832" spans="1:10" x14ac:dyDescent="0.25">
      <c r="A832" s="472" t="s">
        <v>862</v>
      </c>
      <c r="B832" s="473"/>
      <c r="C832" s="473"/>
      <c r="D832" s="473"/>
      <c r="E832" s="473"/>
      <c r="F832" s="473"/>
      <c r="G832" s="473"/>
      <c r="H832" s="473"/>
      <c r="I832" s="473"/>
      <c r="J832" s="474"/>
    </row>
    <row r="833" spans="1:10" x14ac:dyDescent="0.25">
      <c r="A833" s="301"/>
      <c r="B833" s="490"/>
      <c r="C833" s="490"/>
      <c r="D833" s="490"/>
      <c r="E833" s="490"/>
      <c r="F833" s="490"/>
      <c r="G833" s="490"/>
      <c r="H833" s="490"/>
      <c r="I833" s="490"/>
      <c r="J833" s="491"/>
    </row>
    <row r="834" spans="1:10" x14ac:dyDescent="0.25">
      <c r="A834" s="492"/>
      <c r="B834" s="493"/>
      <c r="C834" s="493"/>
      <c r="D834" s="493"/>
      <c r="E834" s="493"/>
      <c r="F834" s="493"/>
      <c r="G834" s="493"/>
      <c r="H834" s="493"/>
      <c r="I834" s="493"/>
      <c r="J834" s="494"/>
    </row>
    <row r="835" spans="1:10" x14ac:dyDescent="0.25">
      <c r="A835" s="492"/>
      <c r="B835" s="493"/>
      <c r="C835" s="493"/>
      <c r="D835" s="493"/>
      <c r="E835" s="493"/>
      <c r="F835" s="493"/>
      <c r="G835" s="493"/>
      <c r="H835" s="493"/>
      <c r="I835" s="493"/>
      <c r="J835" s="494"/>
    </row>
    <row r="836" spans="1:10" x14ac:dyDescent="0.25">
      <c r="A836" s="492"/>
      <c r="B836" s="493"/>
      <c r="C836" s="493"/>
      <c r="D836" s="493"/>
      <c r="E836" s="493"/>
      <c r="F836" s="493"/>
      <c r="G836" s="493"/>
      <c r="H836" s="493"/>
      <c r="I836" s="493"/>
      <c r="J836" s="494"/>
    </row>
    <row r="837" spans="1:10" x14ac:dyDescent="0.25">
      <c r="A837" s="492"/>
      <c r="B837" s="493"/>
      <c r="C837" s="493"/>
      <c r="D837" s="493"/>
      <c r="E837" s="493"/>
      <c r="F837" s="493"/>
      <c r="G837" s="493"/>
      <c r="H837" s="493"/>
      <c r="I837" s="493"/>
      <c r="J837" s="494"/>
    </row>
    <row r="838" spans="1:10" x14ac:dyDescent="0.25">
      <c r="A838" s="492"/>
      <c r="B838" s="493"/>
      <c r="C838" s="493"/>
      <c r="D838" s="493"/>
      <c r="E838" s="493"/>
      <c r="F838" s="493"/>
      <c r="G838" s="493"/>
      <c r="H838" s="493"/>
      <c r="I838" s="493"/>
      <c r="J838" s="494"/>
    </row>
    <row r="839" spans="1:10" x14ac:dyDescent="0.25">
      <c r="A839" s="492"/>
      <c r="B839" s="493"/>
      <c r="C839" s="493"/>
      <c r="D839" s="493"/>
      <c r="E839" s="493"/>
      <c r="F839" s="493"/>
      <c r="G839" s="493"/>
      <c r="H839" s="493"/>
      <c r="I839" s="493"/>
      <c r="J839" s="494"/>
    </row>
    <row r="840" spans="1:10" x14ac:dyDescent="0.25">
      <c r="A840" s="492"/>
      <c r="B840" s="493"/>
      <c r="C840" s="493"/>
      <c r="D840" s="493"/>
      <c r="E840" s="493"/>
      <c r="F840" s="493"/>
      <c r="G840" s="493"/>
      <c r="H840" s="493"/>
      <c r="I840" s="493"/>
      <c r="J840" s="494"/>
    </row>
    <row r="841" spans="1:10" x14ac:dyDescent="0.25">
      <c r="A841" s="492"/>
      <c r="B841" s="493"/>
      <c r="C841" s="493"/>
      <c r="D841" s="493"/>
      <c r="E841" s="493"/>
      <c r="F841" s="493"/>
      <c r="G841" s="493"/>
      <c r="H841" s="493"/>
      <c r="I841" s="493"/>
      <c r="J841" s="494"/>
    </row>
    <row r="842" spans="1:10" x14ac:dyDescent="0.25">
      <c r="A842" s="492"/>
      <c r="B842" s="493"/>
      <c r="C842" s="493"/>
      <c r="D842" s="493"/>
      <c r="E842" s="493"/>
      <c r="F842" s="493"/>
      <c r="G842" s="493"/>
      <c r="H842" s="493"/>
      <c r="I842" s="493"/>
      <c r="J842" s="494"/>
    </row>
    <row r="843" spans="1:10" x14ac:dyDescent="0.25">
      <c r="A843" s="492"/>
      <c r="B843" s="493"/>
      <c r="C843" s="493"/>
      <c r="D843" s="493"/>
      <c r="E843" s="493"/>
      <c r="F843" s="493"/>
      <c r="G843" s="493"/>
      <c r="H843" s="493"/>
      <c r="I843" s="493"/>
      <c r="J843" s="494"/>
    </row>
    <row r="844" spans="1:10" x14ac:dyDescent="0.25">
      <c r="A844" s="492"/>
      <c r="B844" s="493"/>
      <c r="C844" s="493"/>
      <c r="D844" s="493"/>
      <c r="E844" s="493"/>
      <c r="F844" s="493"/>
      <c r="G844" s="493"/>
      <c r="H844" s="493"/>
      <c r="I844" s="493"/>
      <c r="J844" s="494"/>
    </row>
    <row r="845" spans="1:10" x14ac:dyDescent="0.25">
      <c r="A845" s="492"/>
      <c r="B845" s="493"/>
      <c r="C845" s="493"/>
      <c r="D845" s="493"/>
      <c r="E845" s="493"/>
      <c r="F845" s="493"/>
      <c r="G845" s="493"/>
      <c r="H845" s="493"/>
      <c r="I845" s="493"/>
      <c r="J845" s="494"/>
    </row>
    <row r="846" spans="1:10" x14ac:dyDescent="0.25">
      <c r="A846" s="492"/>
      <c r="B846" s="493"/>
      <c r="C846" s="493"/>
      <c r="D846" s="493"/>
      <c r="E846" s="493"/>
      <c r="F846" s="493"/>
      <c r="G846" s="493"/>
      <c r="H846" s="493"/>
      <c r="I846" s="493"/>
      <c r="J846" s="494"/>
    </row>
    <row r="847" spans="1:10" x14ac:dyDescent="0.25">
      <c r="A847" s="492"/>
      <c r="B847" s="493"/>
      <c r="C847" s="493"/>
      <c r="D847" s="493"/>
      <c r="E847" s="493"/>
      <c r="F847" s="493"/>
      <c r="G847" s="493"/>
      <c r="H847" s="493"/>
      <c r="I847" s="493"/>
      <c r="J847" s="494"/>
    </row>
    <row r="848" spans="1:10" x14ac:dyDescent="0.25">
      <c r="A848" s="492"/>
      <c r="B848" s="493"/>
      <c r="C848" s="493"/>
      <c r="D848" s="493"/>
      <c r="E848" s="493"/>
      <c r="F848" s="493"/>
      <c r="G848" s="493"/>
      <c r="H848" s="493"/>
      <c r="I848" s="493"/>
      <c r="J848" s="494"/>
    </row>
    <row r="849" spans="1:10" x14ac:dyDescent="0.25">
      <c r="A849" s="492"/>
      <c r="B849" s="493"/>
      <c r="C849" s="493"/>
      <c r="D849" s="493"/>
      <c r="E849" s="493"/>
      <c r="F849" s="493"/>
      <c r="G849" s="493"/>
      <c r="H849" s="493"/>
      <c r="I849" s="493"/>
      <c r="J849" s="494"/>
    </row>
    <row r="850" spans="1:10" x14ac:dyDescent="0.25">
      <c r="A850" s="492"/>
      <c r="B850" s="493"/>
      <c r="C850" s="493"/>
      <c r="D850" s="493"/>
      <c r="E850" s="493"/>
      <c r="F850" s="493"/>
      <c r="G850" s="493"/>
      <c r="H850" s="493"/>
      <c r="I850" s="493"/>
      <c r="J850" s="494"/>
    </row>
    <row r="851" spans="1:10" x14ac:dyDescent="0.25">
      <c r="A851" s="492"/>
      <c r="B851" s="493"/>
      <c r="C851" s="493"/>
      <c r="D851" s="493"/>
      <c r="E851" s="493"/>
      <c r="F851" s="493"/>
      <c r="G851" s="493"/>
      <c r="H851" s="493"/>
      <c r="I851" s="493"/>
      <c r="J851" s="494"/>
    </row>
    <row r="852" spans="1:10" x14ac:dyDescent="0.25">
      <c r="A852" s="492"/>
      <c r="B852" s="493"/>
      <c r="C852" s="493"/>
      <c r="D852" s="493"/>
      <c r="E852" s="493"/>
      <c r="F852" s="493"/>
      <c r="G852" s="493"/>
      <c r="H852" s="493"/>
      <c r="I852" s="493"/>
      <c r="J852" s="494"/>
    </row>
    <row r="853" spans="1:10" x14ac:dyDescent="0.25">
      <c r="A853" s="492"/>
      <c r="B853" s="493"/>
      <c r="C853" s="493"/>
      <c r="D853" s="493"/>
      <c r="E853" s="493"/>
      <c r="F853" s="493"/>
      <c r="G853" s="493"/>
      <c r="H853" s="493"/>
      <c r="I853" s="493"/>
      <c r="J853" s="494"/>
    </row>
    <row r="854" spans="1:10" x14ac:dyDescent="0.25">
      <c r="A854" s="492"/>
      <c r="B854" s="493"/>
      <c r="C854" s="493"/>
      <c r="D854" s="493"/>
      <c r="E854" s="493"/>
      <c r="F854" s="493"/>
      <c r="G854" s="493"/>
      <c r="H854" s="493"/>
      <c r="I854" s="493"/>
      <c r="J854" s="494"/>
    </row>
    <row r="855" spans="1:10" x14ac:dyDescent="0.25">
      <c r="A855" s="492"/>
      <c r="B855" s="493"/>
      <c r="C855" s="493"/>
      <c r="D855" s="493"/>
      <c r="E855" s="493"/>
      <c r="F855" s="493"/>
      <c r="G855" s="493"/>
      <c r="H855" s="493"/>
      <c r="I855" s="493"/>
      <c r="J855" s="494"/>
    </row>
    <row r="856" spans="1:10" x14ac:dyDescent="0.25">
      <c r="A856" s="492"/>
      <c r="B856" s="493"/>
      <c r="C856" s="493"/>
      <c r="D856" s="493"/>
      <c r="E856" s="493"/>
      <c r="F856" s="493"/>
      <c r="G856" s="493"/>
      <c r="H856" s="493"/>
      <c r="I856" s="493"/>
      <c r="J856" s="494"/>
    </row>
    <row r="857" spans="1:10" x14ac:dyDescent="0.25">
      <c r="A857" s="492"/>
      <c r="B857" s="493"/>
      <c r="C857" s="493"/>
      <c r="D857" s="493"/>
      <c r="E857" s="493"/>
      <c r="F857" s="493"/>
      <c r="G857" s="493"/>
      <c r="H857" s="493"/>
      <c r="I857" s="493"/>
      <c r="J857" s="494"/>
    </row>
    <row r="858" spans="1:10" x14ac:dyDescent="0.25">
      <c r="A858" s="492"/>
      <c r="B858" s="493"/>
      <c r="C858" s="493"/>
      <c r="D858" s="493"/>
      <c r="E858" s="493"/>
      <c r="F858" s="493"/>
      <c r="G858" s="493"/>
      <c r="H858" s="493"/>
      <c r="I858" s="493"/>
      <c r="J858" s="494"/>
    </row>
    <row r="859" spans="1:10" x14ac:dyDescent="0.25">
      <c r="A859" s="492"/>
      <c r="B859" s="493"/>
      <c r="C859" s="493"/>
      <c r="D859" s="493"/>
      <c r="E859" s="493"/>
      <c r="F859" s="493"/>
      <c r="G859" s="493"/>
      <c r="H859" s="493"/>
      <c r="I859" s="493"/>
      <c r="J859" s="494"/>
    </row>
    <row r="860" spans="1:10" x14ac:dyDescent="0.25">
      <c r="A860" s="492"/>
      <c r="B860" s="493"/>
      <c r="C860" s="493"/>
      <c r="D860" s="493"/>
      <c r="E860" s="493"/>
      <c r="F860" s="493"/>
      <c r="G860" s="493"/>
      <c r="H860" s="493"/>
      <c r="I860" s="493"/>
      <c r="J860" s="494"/>
    </row>
    <row r="861" spans="1:10" x14ac:dyDescent="0.25">
      <c r="A861" s="492"/>
      <c r="B861" s="493"/>
      <c r="C861" s="493"/>
      <c r="D861" s="493"/>
      <c r="E861" s="493"/>
      <c r="F861" s="493"/>
      <c r="G861" s="493"/>
      <c r="H861" s="493"/>
      <c r="I861" s="493"/>
      <c r="J861" s="494"/>
    </row>
    <row r="862" spans="1:10" x14ac:dyDescent="0.25">
      <c r="A862" s="492"/>
      <c r="B862" s="493"/>
      <c r="C862" s="493"/>
      <c r="D862" s="493"/>
      <c r="E862" s="493"/>
      <c r="F862" s="493"/>
      <c r="G862" s="493"/>
      <c r="H862" s="493"/>
      <c r="I862" s="493"/>
      <c r="J862" s="494"/>
    </row>
    <row r="863" spans="1:10" x14ac:dyDescent="0.25">
      <c r="A863" s="492"/>
      <c r="B863" s="493"/>
      <c r="C863" s="493"/>
      <c r="D863" s="493"/>
      <c r="E863" s="493"/>
      <c r="F863" s="493"/>
      <c r="G863" s="493"/>
      <c r="H863" s="493"/>
      <c r="I863" s="493"/>
      <c r="J863" s="494"/>
    </row>
    <row r="864" spans="1:10" x14ac:dyDescent="0.25">
      <c r="A864" s="492"/>
      <c r="B864" s="493"/>
      <c r="C864" s="493"/>
      <c r="D864" s="493"/>
      <c r="E864" s="493"/>
      <c r="F864" s="493"/>
      <c r="G864" s="493"/>
      <c r="H864" s="493"/>
      <c r="I864" s="493"/>
      <c r="J864" s="494"/>
    </row>
    <row r="865" spans="1:10" x14ac:dyDescent="0.25">
      <c r="A865" s="492"/>
      <c r="B865" s="493"/>
      <c r="C865" s="493"/>
      <c r="D865" s="493"/>
      <c r="E865" s="493"/>
      <c r="F865" s="493"/>
      <c r="G865" s="493"/>
      <c r="H865" s="493"/>
      <c r="I865" s="493"/>
      <c r="J865" s="494"/>
    </row>
    <row r="866" spans="1:10" x14ac:dyDescent="0.25">
      <c r="A866" s="492"/>
      <c r="B866" s="493"/>
      <c r="C866" s="493"/>
      <c r="D866" s="493"/>
      <c r="E866" s="493"/>
      <c r="F866" s="493"/>
      <c r="G866" s="493"/>
      <c r="H866" s="493"/>
      <c r="I866" s="493"/>
      <c r="J866" s="494"/>
    </row>
    <row r="867" spans="1:10" x14ac:dyDescent="0.25">
      <c r="A867" s="495"/>
      <c r="B867" s="496"/>
      <c r="C867" s="496"/>
      <c r="D867" s="496"/>
      <c r="E867" s="496"/>
      <c r="F867" s="496"/>
      <c r="G867" s="496"/>
      <c r="H867" s="496"/>
      <c r="I867" s="496"/>
      <c r="J867" s="497"/>
    </row>
    <row r="870" spans="1:10" ht="8.1" customHeight="1" x14ac:dyDescent="0.25"/>
    <row r="875" spans="1:10" ht="27" customHeight="1" x14ac:dyDescent="0.25"/>
    <row r="928" ht="8.1" customHeight="1" x14ac:dyDescent="0.25"/>
    <row r="933" ht="27" customHeight="1" x14ac:dyDescent="0.25"/>
    <row r="986" ht="8.1" customHeight="1" x14ac:dyDescent="0.25"/>
    <row r="991" ht="27" customHeight="1" x14ac:dyDescent="0.25"/>
    <row r="1044" ht="8.1" customHeight="1" x14ac:dyDescent="0.25"/>
    <row r="1049" ht="27" customHeight="1" x14ac:dyDescent="0.25"/>
    <row r="1102" ht="8.1" customHeight="1" x14ac:dyDescent="0.25"/>
    <row r="1107" ht="27" customHeight="1" x14ac:dyDescent="0.25"/>
  </sheetData>
  <sheetProtection selectLockedCells="1"/>
  <mergeCells count="805">
    <mergeCell ref="A830:J830"/>
    <mergeCell ref="A831:J831"/>
    <mergeCell ref="A832:J832"/>
    <mergeCell ref="A833:J867"/>
    <mergeCell ref="A827:D827"/>
    <mergeCell ref="E827:F827"/>
    <mergeCell ref="G827:H827"/>
    <mergeCell ref="I827:J827"/>
    <mergeCell ref="A828:D828"/>
    <mergeCell ref="E828:F828"/>
    <mergeCell ref="G828:H828"/>
    <mergeCell ref="I828:J828"/>
    <mergeCell ref="A829:J829"/>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11:G811"/>
    <mergeCell ref="H811:J811"/>
    <mergeCell ref="A813:J813"/>
    <mergeCell ref="A814:D814"/>
    <mergeCell ref="E814:J815"/>
    <mergeCell ref="A815:D815"/>
    <mergeCell ref="A816:D816"/>
    <mergeCell ref="E816:J816"/>
    <mergeCell ref="E817:F817"/>
    <mergeCell ref="G817:H817"/>
    <mergeCell ref="I817:J817"/>
    <mergeCell ref="A770:D770"/>
    <mergeCell ref="E770:F770"/>
    <mergeCell ref="G770:H770"/>
    <mergeCell ref="I770:J770"/>
    <mergeCell ref="A771:J771"/>
    <mergeCell ref="A772:J772"/>
    <mergeCell ref="A773:J773"/>
    <mergeCell ref="A774:J774"/>
    <mergeCell ref="A775:J809"/>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58:D758"/>
    <mergeCell ref="E758:J758"/>
    <mergeCell ref="E759:F759"/>
    <mergeCell ref="G759:H759"/>
    <mergeCell ref="I759:J759"/>
    <mergeCell ref="A760:D760"/>
    <mergeCell ref="E760:F760"/>
    <mergeCell ref="G760:H760"/>
    <mergeCell ref="I760:J760"/>
    <mergeCell ref="A714:J714"/>
    <mergeCell ref="A715:J715"/>
    <mergeCell ref="A716:J716"/>
    <mergeCell ref="A717:J751"/>
    <mergeCell ref="A753:G753"/>
    <mergeCell ref="H753:J753"/>
    <mergeCell ref="A755:J755"/>
    <mergeCell ref="A756:D756"/>
    <mergeCell ref="E756:J757"/>
    <mergeCell ref="A757:D757"/>
    <mergeCell ref="A711:D711"/>
    <mergeCell ref="E711:F711"/>
    <mergeCell ref="G711:H711"/>
    <mergeCell ref="I711:J711"/>
    <mergeCell ref="A712:D712"/>
    <mergeCell ref="E712:F712"/>
    <mergeCell ref="G712:H712"/>
    <mergeCell ref="I712:J712"/>
    <mergeCell ref="A713:J713"/>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2:D702"/>
    <mergeCell ref="E702:F702"/>
    <mergeCell ref="G702:H702"/>
    <mergeCell ref="I702:J702"/>
    <mergeCell ref="A703:D703"/>
    <mergeCell ref="E703:F703"/>
    <mergeCell ref="G703:H703"/>
    <mergeCell ref="I703:J703"/>
    <mergeCell ref="A704:D704"/>
    <mergeCell ref="E704:F704"/>
    <mergeCell ref="G704:H704"/>
    <mergeCell ref="I704:J704"/>
    <mergeCell ref="A695:G695"/>
    <mergeCell ref="H695:J695"/>
    <mergeCell ref="A697:J697"/>
    <mergeCell ref="A698:D698"/>
    <mergeCell ref="E698:J699"/>
    <mergeCell ref="A699:D699"/>
    <mergeCell ref="A700:D700"/>
    <mergeCell ref="E700:J700"/>
    <mergeCell ref="E701:F701"/>
    <mergeCell ref="G701:H701"/>
    <mergeCell ref="I701:J701"/>
    <mergeCell ref="A654:D654"/>
    <mergeCell ref="E654:F654"/>
    <mergeCell ref="G654:H654"/>
    <mergeCell ref="I654:J654"/>
    <mergeCell ref="A655:J655"/>
    <mergeCell ref="A656:J656"/>
    <mergeCell ref="A657:J657"/>
    <mergeCell ref="A658:J658"/>
    <mergeCell ref="A659:J693"/>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2:D642"/>
    <mergeCell ref="E642:J642"/>
    <mergeCell ref="E643:F643"/>
    <mergeCell ref="G643:H643"/>
    <mergeCell ref="I643:J643"/>
    <mergeCell ref="A644:D644"/>
    <mergeCell ref="E644:F644"/>
    <mergeCell ref="G644:H644"/>
    <mergeCell ref="I644:J644"/>
    <mergeCell ref="A598:J598"/>
    <mergeCell ref="A599:J599"/>
    <mergeCell ref="A600:J600"/>
    <mergeCell ref="A601:J635"/>
    <mergeCell ref="A637:G637"/>
    <mergeCell ref="H637:J637"/>
    <mergeCell ref="A639:J639"/>
    <mergeCell ref="A640:D640"/>
    <mergeCell ref="E640:J641"/>
    <mergeCell ref="A641:D641"/>
    <mergeCell ref="A595:D595"/>
    <mergeCell ref="E595:F595"/>
    <mergeCell ref="G595:H595"/>
    <mergeCell ref="I595:J595"/>
    <mergeCell ref="A596:D596"/>
    <mergeCell ref="E596:F596"/>
    <mergeCell ref="G596:H596"/>
    <mergeCell ref="I596:J596"/>
    <mergeCell ref="A597:J597"/>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86:D586"/>
    <mergeCell ref="E586:F586"/>
    <mergeCell ref="G586:H586"/>
    <mergeCell ref="I586:J586"/>
    <mergeCell ref="A587:D587"/>
    <mergeCell ref="E587:F587"/>
    <mergeCell ref="G587:H587"/>
    <mergeCell ref="I587:J587"/>
    <mergeCell ref="A588:D588"/>
    <mergeCell ref="E588:F588"/>
    <mergeCell ref="G588:H588"/>
    <mergeCell ref="I588:J588"/>
    <mergeCell ref="A579:G579"/>
    <mergeCell ref="H579:J579"/>
    <mergeCell ref="A581:J581"/>
    <mergeCell ref="A582:D582"/>
    <mergeCell ref="E582:J583"/>
    <mergeCell ref="A583:D583"/>
    <mergeCell ref="A584:D584"/>
    <mergeCell ref="E584:J584"/>
    <mergeCell ref="E585:F585"/>
    <mergeCell ref="G585:H585"/>
    <mergeCell ref="I585:J585"/>
    <mergeCell ref="A538:D538"/>
    <mergeCell ref="E538:F538"/>
    <mergeCell ref="G538:H538"/>
    <mergeCell ref="I538:J538"/>
    <mergeCell ref="A539:J539"/>
    <mergeCell ref="A540:J540"/>
    <mergeCell ref="A541:J541"/>
    <mergeCell ref="A542:J542"/>
    <mergeCell ref="A543:J577"/>
    <mergeCell ref="A535:D535"/>
    <mergeCell ref="E535:F535"/>
    <mergeCell ref="G535:H535"/>
    <mergeCell ref="I535:J535"/>
    <mergeCell ref="A536:D536"/>
    <mergeCell ref="E536:F536"/>
    <mergeCell ref="G536:H536"/>
    <mergeCell ref="I536:J536"/>
    <mergeCell ref="A537:D537"/>
    <mergeCell ref="E537:F537"/>
    <mergeCell ref="G537:H537"/>
    <mergeCell ref="I537:J537"/>
    <mergeCell ref="A532:D532"/>
    <mergeCell ref="E532:F532"/>
    <mergeCell ref="G532:H532"/>
    <mergeCell ref="I532:J532"/>
    <mergeCell ref="A533:D533"/>
    <mergeCell ref="E533:F533"/>
    <mergeCell ref="G533:H533"/>
    <mergeCell ref="I533:J533"/>
    <mergeCell ref="A534:D534"/>
    <mergeCell ref="E534:F534"/>
    <mergeCell ref="G534:H534"/>
    <mergeCell ref="I534:J534"/>
    <mergeCell ref="A529:D529"/>
    <mergeCell ref="E529:F529"/>
    <mergeCell ref="G529:H529"/>
    <mergeCell ref="I529:J529"/>
    <mergeCell ref="A530:D530"/>
    <mergeCell ref="E530:F530"/>
    <mergeCell ref="G530:H530"/>
    <mergeCell ref="I530:J530"/>
    <mergeCell ref="A531:D531"/>
    <mergeCell ref="E531:F531"/>
    <mergeCell ref="G531:H531"/>
    <mergeCell ref="I531:J531"/>
    <mergeCell ref="A526:D526"/>
    <mergeCell ref="E526:J526"/>
    <mergeCell ref="E527:F527"/>
    <mergeCell ref="G527:H527"/>
    <mergeCell ref="I527:J527"/>
    <mergeCell ref="A528:D528"/>
    <mergeCell ref="E528:F528"/>
    <mergeCell ref="G528:H528"/>
    <mergeCell ref="I528:J528"/>
    <mergeCell ref="A482:J482"/>
    <mergeCell ref="A483:J483"/>
    <mergeCell ref="A484:J484"/>
    <mergeCell ref="A485:J519"/>
    <mergeCell ref="A521:G521"/>
    <mergeCell ref="H521:J521"/>
    <mergeCell ref="A523:J523"/>
    <mergeCell ref="A524:D524"/>
    <mergeCell ref="E524:J525"/>
    <mergeCell ref="A525:D525"/>
    <mergeCell ref="A479:D479"/>
    <mergeCell ref="E479:F479"/>
    <mergeCell ref="G479:H479"/>
    <mergeCell ref="I479:J479"/>
    <mergeCell ref="A480:D480"/>
    <mergeCell ref="E480:F480"/>
    <mergeCell ref="G480:H480"/>
    <mergeCell ref="I480:J480"/>
    <mergeCell ref="A481:J481"/>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3:D473"/>
    <mergeCell ref="E473:F473"/>
    <mergeCell ref="G473:H473"/>
    <mergeCell ref="I473:J473"/>
    <mergeCell ref="A474:D474"/>
    <mergeCell ref="E474:F474"/>
    <mergeCell ref="G474:H474"/>
    <mergeCell ref="I474:J474"/>
    <mergeCell ref="A475:D475"/>
    <mergeCell ref="E475:F475"/>
    <mergeCell ref="G475:H475"/>
    <mergeCell ref="I475:J475"/>
    <mergeCell ref="A472:D472"/>
    <mergeCell ref="E472:F472"/>
    <mergeCell ref="G472:H472"/>
    <mergeCell ref="I472:J472"/>
    <mergeCell ref="A463:G463"/>
    <mergeCell ref="H463:J463"/>
    <mergeCell ref="A470:D470"/>
    <mergeCell ref="E470:F470"/>
    <mergeCell ref="G470:H470"/>
    <mergeCell ref="I470:J470"/>
    <mergeCell ref="A465:J465"/>
    <mergeCell ref="A466:D466"/>
    <mergeCell ref="E466:J467"/>
    <mergeCell ref="A467:D467"/>
    <mergeCell ref="A468:D468"/>
    <mergeCell ref="E468:J468"/>
    <mergeCell ref="A423:J423"/>
    <mergeCell ref="A424:J424"/>
    <mergeCell ref="A425:J425"/>
    <mergeCell ref="A426:J460"/>
    <mergeCell ref="A471:D471"/>
    <mergeCell ref="E471:F471"/>
    <mergeCell ref="G471:H471"/>
    <mergeCell ref="I471:J471"/>
    <mergeCell ref="E469:F469"/>
    <mergeCell ref="G469:H469"/>
    <mergeCell ref="I469:J469"/>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E294:F294"/>
    <mergeCell ref="G294:H294"/>
    <mergeCell ref="I294:J294"/>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A239:D239"/>
    <mergeCell ref="A290:J290"/>
    <mergeCell ref="A291:D291"/>
    <mergeCell ref="E291:J292"/>
    <mergeCell ref="A292:D292"/>
    <mergeCell ref="G240:H240"/>
    <mergeCell ref="I240:J240"/>
    <mergeCell ref="E245:F245"/>
    <mergeCell ref="G245:H245"/>
    <mergeCell ref="A250:J250"/>
    <mergeCell ref="G242:H242"/>
    <mergeCell ref="I242:J242"/>
    <mergeCell ref="A244:D244"/>
    <mergeCell ref="E244:F244"/>
    <mergeCell ref="G244:H244"/>
    <mergeCell ref="A251:J251"/>
    <mergeCell ref="A252:J285"/>
    <mergeCell ref="A288:G288"/>
    <mergeCell ref="H288:J288"/>
    <mergeCell ref="I244:J244"/>
    <mergeCell ref="A248:J248"/>
    <mergeCell ref="A249:J249"/>
    <mergeCell ref="I245:J245"/>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7:D237"/>
    <mergeCell ref="E237:F237"/>
    <mergeCell ref="G237:H237"/>
    <mergeCell ref="I237:J237"/>
    <mergeCell ref="E247:F247"/>
    <mergeCell ref="G247:H247"/>
    <mergeCell ref="G238:H238"/>
    <mergeCell ref="I247:J247"/>
    <mergeCell ref="A246:D246"/>
    <mergeCell ref="E239:F239"/>
    <mergeCell ref="B77:I79"/>
    <mergeCell ref="B81:I84"/>
    <mergeCell ref="B86:I88"/>
    <mergeCell ref="B90:I91"/>
    <mergeCell ref="G139:H139"/>
    <mergeCell ref="I138:J138"/>
    <mergeCell ref="A47:J56"/>
    <mergeCell ref="A129:D129"/>
    <mergeCell ref="E185:F185"/>
    <mergeCell ref="G185:H185"/>
    <mergeCell ref="E183:F183"/>
    <mergeCell ref="A180:D180"/>
    <mergeCell ref="A179:J179"/>
    <mergeCell ref="A147:J174"/>
    <mergeCell ref="I140:J140"/>
    <mergeCell ref="G142:H142"/>
    <mergeCell ref="A142:D142"/>
    <mergeCell ref="E142:F142"/>
    <mergeCell ref="E141:F141"/>
    <mergeCell ref="G141:H141"/>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193:D193"/>
    <mergeCell ref="I238:J238"/>
    <mergeCell ref="A199:J226"/>
    <mergeCell ref="A184:D184"/>
    <mergeCell ref="E184:F184"/>
    <mergeCell ref="G184:H184"/>
    <mergeCell ref="I184:J184"/>
    <mergeCell ref="A190:D190"/>
    <mergeCell ref="E190:F190"/>
    <mergeCell ref="G190:H190"/>
    <mergeCell ref="I190:J190"/>
    <mergeCell ref="E188:F188"/>
    <mergeCell ref="A235:D235"/>
    <mergeCell ref="A234:D234"/>
    <mergeCell ref="A197:J197"/>
    <mergeCell ref="A192:D192"/>
    <mergeCell ref="E192:F192"/>
    <mergeCell ref="G192:H192"/>
    <mergeCell ref="I192:J192"/>
    <mergeCell ref="A189:D189"/>
    <mergeCell ref="E189:F189"/>
    <mergeCell ref="E186:F186"/>
    <mergeCell ref="E187:F187"/>
    <mergeCell ref="I191:J191"/>
    <mergeCell ref="G194:H194"/>
    <mergeCell ref="E236:F236"/>
    <mergeCell ref="G236:H236"/>
    <mergeCell ref="I236:J236"/>
    <mergeCell ref="A182:D182"/>
    <mergeCell ref="G183:H183"/>
    <mergeCell ref="I183:J183"/>
    <mergeCell ref="E193:F193"/>
    <mergeCell ref="G193:H193"/>
    <mergeCell ref="I193:J193"/>
    <mergeCell ref="A194:D194"/>
    <mergeCell ref="E194:F194"/>
    <mergeCell ref="I194:J194"/>
    <mergeCell ref="A191:D191"/>
    <mergeCell ref="E191:F191"/>
    <mergeCell ref="G191:H191"/>
    <mergeCell ref="A185:D185"/>
    <mergeCell ref="I188:J188"/>
    <mergeCell ref="I185:J185"/>
    <mergeCell ref="A186:D186"/>
    <mergeCell ref="A187:D187"/>
    <mergeCell ref="A195:J195"/>
    <mergeCell ref="A196:J196"/>
    <mergeCell ref="I186:J186"/>
    <mergeCell ref="G186:H186"/>
    <mergeCell ref="A188:D188"/>
    <mergeCell ref="A143:J143"/>
    <mergeCell ref="A144:J144"/>
    <mergeCell ref="A145:J145"/>
    <mergeCell ref="A146:J146"/>
    <mergeCell ref="A181:D181"/>
    <mergeCell ref="E180:J181"/>
    <mergeCell ref="G187:H187"/>
    <mergeCell ref="E182:J182"/>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G136:H136"/>
    <mergeCell ref="I136:J136"/>
    <mergeCell ref="A103:J105"/>
    <mergeCell ref="A57:K58"/>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28:J129"/>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6:J476 E534:J534 E592:J592 E650:J650 E708:J708 E766:J766 E824:J824" xr:uid="{00000000-0002-0000-0500-000000000000}"/>
    <dataValidation type="whole" allowBlank="1" showInputMessage="1" showErrorMessage="1" error="Must enter amount in whole dollars." sqref="E132:J137 E139:F141 E184:J189 E191:F193 E237:J242 E244:F246 E295:J300 E302:F304 E353:J358 E360:F362 E411:J416 E418:F420 E470:J475 E477:F479 E528:J533 E535:F537 E586:J591 E593:F595 E644:J649 E651:F653 E702:J707 E709:F711 E760:J765 E767:F769 E818:J823 E825:F827"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7:J479 G535:J537 G593:J595 G651:J653 G709:J711 G767:J769 G825:J827"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7:D479 A535:D537 A593:D595 A651:D653 A709:D711 A767:D769 A825:D827"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80:J480 E538:J538 E596:J596 E654:J654 E712:J712 E770:J770 E828:J828"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8:J468 E526:J526 E584:J584 E642:J642 E700:J700 E758:J758 E816:J816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6:J467 E524:J525 E582:J583 E640:J641 E698:J699 E756:J757 E814:J815"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659:J693"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33:J867 A199:J226 A252:J285 A310:J344 A368:J402 A426:J460 A485:J519 A543:J577 A717:J751 A775:J809"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601:J635"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51" t="s">
        <v>848</v>
      </c>
      <c r="B1" s="352"/>
      <c r="C1" s="352"/>
      <c r="D1" s="352"/>
      <c r="E1" s="352"/>
      <c r="F1" s="352"/>
      <c r="G1" s="352"/>
      <c r="H1" s="349" t="str">
        <f>'CONTACT INFORMATION'!$A$24</f>
        <v>Santa Barbara</v>
      </c>
      <c r="I1" s="349"/>
      <c r="J1" s="350"/>
    </row>
    <row r="2" spans="1:10" x14ac:dyDescent="0.25">
      <c r="A2" s="163"/>
      <c r="B2" s="163"/>
      <c r="C2" s="163"/>
      <c r="D2" s="163"/>
      <c r="E2" s="163"/>
      <c r="F2" s="163"/>
      <c r="G2" s="163"/>
      <c r="H2" s="163"/>
      <c r="I2" s="163"/>
      <c r="J2" s="163"/>
    </row>
    <row r="3" spans="1:10" ht="13.8" x14ac:dyDescent="0.25">
      <c r="A3" s="506" t="s">
        <v>876</v>
      </c>
      <c r="B3" s="507"/>
      <c r="C3" s="507"/>
      <c r="D3" s="507"/>
      <c r="E3" s="507"/>
      <c r="F3" s="507"/>
      <c r="G3" s="507"/>
      <c r="H3" s="507"/>
      <c r="I3" s="507"/>
      <c r="J3" s="508"/>
    </row>
    <row r="4" spans="1:10" x14ac:dyDescent="0.25">
      <c r="A4" s="447" t="s">
        <v>854</v>
      </c>
      <c r="B4" s="448"/>
      <c r="C4" s="448"/>
      <c r="D4" s="449"/>
      <c r="E4" s="527"/>
      <c r="F4" s="528"/>
      <c r="G4" s="528"/>
      <c r="H4" s="528"/>
      <c r="I4" s="528"/>
      <c r="J4" s="529"/>
    </row>
    <row r="5" spans="1:10" x14ac:dyDescent="0.25">
      <c r="A5" s="475" t="s">
        <v>853</v>
      </c>
      <c r="B5" s="476"/>
      <c r="C5" s="476"/>
      <c r="D5" s="477"/>
      <c r="E5" s="530"/>
      <c r="F5" s="531"/>
      <c r="G5" s="531"/>
      <c r="H5" s="531"/>
      <c r="I5" s="531"/>
      <c r="J5" s="532"/>
    </row>
    <row r="6" spans="1:10" x14ac:dyDescent="0.25">
      <c r="A6" s="524" t="s">
        <v>808</v>
      </c>
      <c r="B6" s="525"/>
      <c r="C6" s="525"/>
      <c r="D6" s="526"/>
      <c r="E6" s="534"/>
      <c r="F6" s="535"/>
      <c r="G6" s="535"/>
      <c r="H6" s="535"/>
      <c r="I6" s="535"/>
      <c r="J6" s="536"/>
    </row>
    <row r="7" spans="1:10" x14ac:dyDescent="0.25">
      <c r="A7" s="157"/>
      <c r="B7" s="208"/>
      <c r="C7" s="208"/>
      <c r="D7" s="208"/>
      <c r="E7" s="441" t="s">
        <v>535</v>
      </c>
      <c r="F7" s="442"/>
      <c r="G7" s="441" t="s">
        <v>533</v>
      </c>
      <c r="H7" s="442"/>
      <c r="I7" s="481" t="s">
        <v>849</v>
      </c>
      <c r="J7" s="482"/>
    </row>
    <row r="8" spans="1:10" x14ac:dyDescent="0.25">
      <c r="A8" s="463" t="s">
        <v>527</v>
      </c>
      <c r="B8" s="464"/>
      <c r="C8" s="464"/>
      <c r="D8" s="465"/>
      <c r="E8" s="434"/>
      <c r="F8" s="434"/>
      <c r="G8" s="434"/>
      <c r="H8" s="434"/>
      <c r="I8" s="435"/>
      <c r="J8" s="435"/>
    </row>
    <row r="9" spans="1:10" x14ac:dyDescent="0.25">
      <c r="A9" s="487" t="s">
        <v>528</v>
      </c>
      <c r="B9" s="488"/>
      <c r="C9" s="488"/>
      <c r="D9" s="489"/>
      <c r="E9" s="459"/>
      <c r="F9" s="459"/>
      <c r="G9" s="433"/>
      <c r="H9" s="433"/>
      <c r="I9" s="443"/>
      <c r="J9" s="443"/>
    </row>
    <row r="10" spans="1:10" x14ac:dyDescent="0.25">
      <c r="A10" s="463" t="s">
        <v>529</v>
      </c>
      <c r="B10" s="464"/>
      <c r="C10" s="464"/>
      <c r="D10" s="465"/>
      <c r="E10" s="434"/>
      <c r="F10" s="434"/>
      <c r="G10" s="434"/>
      <c r="H10" s="434"/>
      <c r="I10" s="435"/>
      <c r="J10" s="435"/>
    </row>
    <row r="11" spans="1:10" x14ac:dyDescent="0.25">
      <c r="A11" s="487" t="s">
        <v>530</v>
      </c>
      <c r="B11" s="488"/>
      <c r="C11" s="488"/>
      <c r="D11" s="489"/>
      <c r="E11" s="459"/>
      <c r="F11" s="459"/>
      <c r="G11" s="433"/>
      <c r="H11" s="433"/>
      <c r="I11" s="443"/>
      <c r="J11" s="443"/>
    </row>
    <row r="12" spans="1:10" x14ac:dyDescent="0.25">
      <c r="A12" s="463" t="s">
        <v>531</v>
      </c>
      <c r="B12" s="464"/>
      <c r="C12" s="464"/>
      <c r="D12" s="465"/>
      <c r="E12" s="434"/>
      <c r="F12" s="434"/>
      <c r="G12" s="434"/>
      <c r="H12" s="434"/>
      <c r="I12" s="435"/>
      <c r="J12" s="435"/>
    </row>
    <row r="13" spans="1:10" x14ac:dyDescent="0.25">
      <c r="A13" s="487" t="s">
        <v>532</v>
      </c>
      <c r="B13" s="488"/>
      <c r="C13" s="488"/>
      <c r="D13" s="489"/>
      <c r="E13" s="459"/>
      <c r="F13" s="459"/>
      <c r="G13" s="433"/>
      <c r="H13" s="433"/>
      <c r="I13" s="443"/>
      <c r="J13" s="443"/>
    </row>
    <row r="14" spans="1:10" x14ac:dyDescent="0.25">
      <c r="A14" s="463" t="s">
        <v>537</v>
      </c>
      <c r="B14" s="464"/>
      <c r="C14" s="464"/>
      <c r="D14" s="465"/>
      <c r="E14" s="498"/>
      <c r="F14" s="498"/>
      <c r="G14" s="498"/>
      <c r="H14" s="498"/>
      <c r="I14" s="499"/>
      <c r="J14" s="499"/>
    </row>
    <row r="15" spans="1:10" x14ac:dyDescent="0.25">
      <c r="A15" s="486"/>
      <c r="B15" s="431"/>
      <c r="C15" s="431"/>
      <c r="D15" s="432"/>
      <c r="E15" s="459"/>
      <c r="F15" s="459"/>
      <c r="G15" s="433"/>
      <c r="H15" s="433"/>
      <c r="I15" s="433"/>
      <c r="J15" s="433"/>
    </row>
    <row r="16" spans="1:10" x14ac:dyDescent="0.25">
      <c r="A16" s="486"/>
      <c r="B16" s="431"/>
      <c r="C16" s="431"/>
      <c r="D16" s="432"/>
      <c r="E16" s="459"/>
      <c r="F16" s="459"/>
      <c r="G16" s="433"/>
      <c r="H16" s="433"/>
      <c r="I16" s="433"/>
      <c r="J16" s="433"/>
    </row>
    <row r="17" spans="1:10" x14ac:dyDescent="0.25">
      <c r="A17" s="486"/>
      <c r="B17" s="431"/>
      <c r="C17" s="431"/>
      <c r="D17" s="432"/>
      <c r="E17" s="459"/>
      <c r="F17" s="459"/>
      <c r="G17" s="433"/>
      <c r="H17" s="433"/>
      <c r="I17" s="433"/>
      <c r="J17" s="433"/>
    </row>
    <row r="18" spans="1:10" x14ac:dyDescent="0.25">
      <c r="A18" s="483" t="s">
        <v>534</v>
      </c>
      <c r="B18" s="484"/>
      <c r="C18" s="484"/>
      <c r="D18" s="485"/>
      <c r="E18" s="460">
        <f>SUM(E8:E17)</f>
        <v>0</v>
      </c>
      <c r="F18" s="460"/>
      <c r="G18" s="460">
        <f>SUM(G8:G17)</f>
        <v>0</v>
      </c>
      <c r="H18" s="460"/>
      <c r="I18" s="460">
        <f>SUM(I8:I17)</f>
        <v>0</v>
      </c>
      <c r="J18" s="460"/>
    </row>
    <row r="19" spans="1:10" x14ac:dyDescent="0.25">
      <c r="A19" s="466" t="s">
        <v>859</v>
      </c>
      <c r="B19" s="467"/>
      <c r="C19" s="467"/>
      <c r="D19" s="467"/>
      <c r="E19" s="467"/>
      <c r="F19" s="467"/>
      <c r="G19" s="467"/>
      <c r="H19" s="467"/>
      <c r="I19" s="467"/>
      <c r="J19" s="468"/>
    </row>
    <row r="20" spans="1:10" x14ac:dyDescent="0.25">
      <c r="A20" s="469" t="s">
        <v>860</v>
      </c>
      <c r="B20" s="470"/>
      <c r="C20" s="470"/>
      <c r="D20" s="470"/>
      <c r="E20" s="470"/>
      <c r="F20" s="470"/>
      <c r="G20" s="470"/>
      <c r="H20" s="470"/>
      <c r="I20" s="470"/>
      <c r="J20" s="471"/>
    </row>
    <row r="21" spans="1:10" x14ac:dyDescent="0.25">
      <c r="A21" s="469" t="s">
        <v>861</v>
      </c>
      <c r="B21" s="470"/>
      <c r="C21" s="470"/>
      <c r="D21" s="470"/>
      <c r="E21" s="470"/>
      <c r="F21" s="470"/>
      <c r="G21" s="470"/>
      <c r="H21" s="470"/>
      <c r="I21" s="470"/>
      <c r="J21" s="471"/>
    </row>
    <row r="22" spans="1:10" x14ac:dyDescent="0.25">
      <c r="A22" s="472" t="s">
        <v>862</v>
      </c>
      <c r="B22" s="473"/>
      <c r="C22" s="473"/>
      <c r="D22" s="473"/>
      <c r="E22" s="473"/>
      <c r="F22" s="473"/>
      <c r="G22" s="473"/>
      <c r="H22" s="473"/>
      <c r="I22" s="473"/>
      <c r="J22" s="474"/>
    </row>
    <row r="23" spans="1:10" x14ac:dyDescent="0.25">
      <c r="A23" s="301"/>
      <c r="B23" s="490"/>
      <c r="C23" s="490"/>
      <c r="D23" s="490"/>
      <c r="E23" s="490"/>
      <c r="F23" s="490"/>
      <c r="G23" s="490"/>
      <c r="H23" s="490"/>
      <c r="I23" s="490"/>
      <c r="J23" s="491"/>
    </row>
    <row r="24" spans="1:10" x14ac:dyDescent="0.25">
      <c r="A24" s="492"/>
      <c r="B24" s="493"/>
      <c r="C24" s="493"/>
      <c r="D24" s="493"/>
      <c r="E24" s="493"/>
      <c r="F24" s="493"/>
      <c r="G24" s="493"/>
      <c r="H24" s="493"/>
      <c r="I24" s="493"/>
      <c r="J24" s="494"/>
    </row>
    <row r="25" spans="1:10" x14ac:dyDescent="0.25">
      <c r="A25" s="492"/>
      <c r="B25" s="493"/>
      <c r="C25" s="493"/>
      <c r="D25" s="493"/>
      <c r="E25" s="493"/>
      <c r="F25" s="493"/>
      <c r="G25" s="493"/>
      <c r="H25" s="493"/>
      <c r="I25" s="493"/>
      <c r="J25" s="494"/>
    </row>
    <row r="26" spans="1:10" x14ac:dyDescent="0.25">
      <c r="A26" s="492"/>
      <c r="B26" s="493"/>
      <c r="C26" s="493"/>
      <c r="D26" s="493"/>
      <c r="E26" s="493"/>
      <c r="F26" s="493"/>
      <c r="G26" s="493"/>
      <c r="H26" s="493"/>
      <c r="I26" s="493"/>
      <c r="J26" s="494"/>
    </row>
    <row r="27" spans="1:10" x14ac:dyDescent="0.25">
      <c r="A27" s="492"/>
      <c r="B27" s="493"/>
      <c r="C27" s="493"/>
      <c r="D27" s="493"/>
      <c r="E27" s="493"/>
      <c r="F27" s="493"/>
      <c r="G27" s="493"/>
      <c r="H27" s="493"/>
      <c r="I27" s="493"/>
      <c r="J27" s="494"/>
    </row>
    <row r="28" spans="1:10" x14ac:dyDescent="0.25">
      <c r="A28" s="492"/>
      <c r="B28" s="493"/>
      <c r="C28" s="493"/>
      <c r="D28" s="493"/>
      <c r="E28" s="493"/>
      <c r="F28" s="493"/>
      <c r="G28" s="493"/>
      <c r="H28" s="493"/>
      <c r="I28" s="493"/>
      <c r="J28" s="494"/>
    </row>
    <row r="29" spans="1:10" x14ac:dyDescent="0.25">
      <c r="A29" s="492"/>
      <c r="B29" s="493"/>
      <c r="C29" s="493"/>
      <c r="D29" s="493"/>
      <c r="E29" s="493"/>
      <c r="F29" s="493"/>
      <c r="G29" s="493"/>
      <c r="H29" s="493"/>
      <c r="I29" s="493"/>
      <c r="J29" s="494"/>
    </row>
    <row r="30" spans="1:10" x14ac:dyDescent="0.25">
      <c r="A30" s="492"/>
      <c r="B30" s="493"/>
      <c r="C30" s="493"/>
      <c r="D30" s="493"/>
      <c r="E30" s="493"/>
      <c r="F30" s="493"/>
      <c r="G30" s="493"/>
      <c r="H30" s="493"/>
      <c r="I30" s="493"/>
      <c r="J30" s="494"/>
    </row>
    <row r="31" spans="1:10" x14ac:dyDescent="0.25">
      <c r="A31" s="492"/>
      <c r="B31" s="493"/>
      <c r="C31" s="493"/>
      <c r="D31" s="493"/>
      <c r="E31" s="493"/>
      <c r="F31" s="493"/>
      <c r="G31" s="493"/>
      <c r="H31" s="493"/>
      <c r="I31" s="493"/>
      <c r="J31" s="494"/>
    </row>
    <row r="32" spans="1:10" x14ac:dyDescent="0.25">
      <c r="A32" s="492"/>
      <c r="B32" s="493"/>
      <c r="C32" s="493"/>
      <c r="D32" s="493"/>
      <c r="E32" s="493"/>
      <c r="F32" s="493"/>
      <c r="G32" s="493"/>
      <c r="H32" s="493"/>
      <c r="I32" s="493"/>
      <c r="J32" s="494"/>
    </row>
    <row r="33" spans="1:10" x14ac:dyDescent="0.25">
      <c r="A33" s="492"/>
      <c r="B33" s="493"/>
      <c r="C33" s="493"/>
      <c r="D33" s="493"/>
      <c r="E33" s="493"/>
      <c r="F33" s="493"/>
      <c r="G33" s="493"/>
      <c r="H33" s="493"/>
      <c r="I33" s="493"/>
      <c r="J33" s="494"/>
    </row>
    <row r="34" spans="1:10" x14ac:dyDescent="0.25">
      <c r="A34" s="492"/>
      <c r="B34" s="493"/>
      <c r="C34" s="493"/>
      <c r="D34" s="493"/>
      <c r="E34" s="493"/>
      <c r="F34" s="493"/>
      <c r="G34" s="493"/>
      <c r="H34" s="493"/>
      <c r="I34" s="493"/>
      <c r="J34" s="494"/>
    </row>
    <row r="35" spans="1:10" x14ac:dyDescent="0.25">
      <c r="A35" s="492"/>
      <c r="B35" s="493"/>
      <c r="C35" s="493"/>
      <c r="D35" s="493"/>
      <c r="E35" s="493"/>
      <c r="F35" s="493"/>
      <c r="G35" s="493"/>
      <c r="H35" s="493"/>
      <c r="I35" s="493"/>
      <c r="J35" s="494"/>
    </row>
    <row r="36" spans="1:10" x14ac:dyDescent="0.25">
      <c r="A36" s="492"/>
      <c r="B36" s="493"/>
      <c r="C36" s="493"/>
      <c r="D36" s="493"/>
      <c r="E36" s="493"/>
      <c r="F36" s="493"/>
      <c r="G36" s="493"/>
      <c r="H36" s="493"/>
      <c r="I36" s="493"/>
      <c r="J36" s="494"/>
    </row>
    <row r="37" spans="1:10" x14ac:dyDescent="0.25">
      <c r="A37" s="492"/>
      <c r="B37" s="493"/>
      <c r="C37" s="493"/>
      <c r="D37" s="493"/>
      <c r="E37" s="493"/>
      <c r="F37" s="493"/>
      <c r="G37" s="493"/>
      <c r="H37" s="493"/>
      <c r="I37" s="493"/>
      <c r="J37" s="494"/>
    </row>
    <row r="38" spans="1:10" x14ac:dyDescent="0.25">
      <c r="A38" s="492"/>
      <c r="B38" s="493"/>
      <c r="C38" s="493"/>
      <c r="D38" s="493"/>
      <c r="E38" s="493"/>
      <c r="F38" s="493"/>
      <c r="G38" s="493"/>
      <c r="H38" s="493"/>
      <c r="I38" s="493"/>
      <c r="J38" s="494"/>
    </row>
    <row r="39" spans="1:10" x14ac:dyDescent="0.25">
      <c r="A39" s="492"/>
      <c r="B39" s="493"/>
      <c r="C39" s="493"/>
      <c r="D39" s="493"/>
      <c r="E39" s="493"/>
      <c r="F39" s="493"/>
      <c r="G39" s="493"/>
      <c r="H39" s="493"/>
      <c r="I39" s="493"/>
      <c r="J39" s="494"/>
    </row>
    <row r="40" spans="1:10" x14ac:dyDescent="0.25">
      <c r="A40" s="492"/>
      <c r="B40" s="493"/>
      <c r="C40" s="493"/>
      <c r="D40" s="493"/>
      <c r="E40" s="493"/>
      <c r="F40" s="493"/>
      <c r="G40" s="493"/>
      <c r="H40" s="493"/>
      <c r="I40" s="493"/>
      <c r="J40" s="494"/>
    </row>
    <row r="41" spans="1:10" x14ac:dyDescent="0.25">
      <c r="A41" s="492"/>
      <c r="B41" s="493"/>
      <c r="C41" s="493"/>
      <c r="D41" s="493"/>
      <c r="E41" s="493"/>
      <c r="F41" s="493"/>
      <c r="G41" s="493"/>
      <c r="H41" s="493"/>
      <c r="I41" s="493"/>
      <c r="J41" s="494"/>
    </row>
    <row r="42" spans="1:10" x14ac:dyDescent="0.25">
      <c r="A42" s="492"/>
      <c r="B42" s="493"/>
      <c r="C42" s="493"/>
      <c r="D42" s="493"/>
      <c r="E42" s="493"/>
      <c r="F42" s="493"/>
      <c r="G42" s="493"/>
      <c r="H42" s="493"/>
      <c r="I42" s="493"/>
      <c r="J42" s="494"/>
    </row>
    <row r="43" spans="1:10" x14ac:dyDescent="0.25">
      <c r="A43" s="492"/>
      <c r="B43" s="493"/>
      <c r="C43" s="493"/>
      <c r="D43" s="493"/>
      <c r="E43" s="493"/>
      <c r="F43" s="493"/>
      <c r="G43" s="493"/>
      <c r="H43" s="493"/>
      <c r="I43" s="493"/>
      <c r="J43" s="494"/>
    </row>
    <row r="44" spans="1:10" x14ac:dyDescent="0.25">
      <c r="A44" s="492"/>
      <c r="B44" s="493"/>
      <c r="C44" s="493"/>
      <c r="D44" s="493"/>
      <c r="E44" s="493"/>
      <c r="F44" s="493"/>
      <c r="G44" s="493"/>
      <c r="H44" s="493"/>
      <c r="I44" s="493"/>
      <c r="J44" s="494"/>
    </row>
    <row r="45" spans="1:10" x14ac:dyDescent="0.25">
      <c r="A45" s="492"/>
      <c r="B45" s="493"/>
      <c r="C45" s="493"/>
      <c r="D45" s="493"/>
      <c r="E45" s="493"/>
      <c r="F45" s="493"/>
      <c r="G45" s="493"/>
      <c r="H45" s="493"/>
      <c r="I45" s="493"/>
      <c r="J45" s="494"/>
    </row>
    <row r="46" spans="1:10" x14ac:dyDescent="0.25">
      <c r="A46" s="492"/>
      <c r="B46" s="493"/>
      <c r="C46" s="493"/>
      <c r="D46" s="493"/>
      <c r="E46" s="493"/>
      <c r="F46" s="493"/>
      <c r="G46" s="493"/>
      <c r="H46" s="493"/>
      <c r="I46" s="493"/>
      <c r="J46" s="494"/>
    </row>
    <row r="47" spans="1:10" x14ac:dyDescent="0.25">
      <c r="A47" s="492"/>
      <c r="B47" s="493"/>
      <c r="C47" s="493"/>
      <c r="D47" s="493"/>
      <c r="E47" s="493"/>
      <c r="F47" s="493"/>
      <c r="G47" s="493"/>
      <c r="H47" s="493"/>
      <c r="I47" s="493"/>
      <c r="J47" s="494"/>
    </row>
    <row r="48" spans="1:10" x14ac:dyDescent="0.25">
      <c r="A48" s="492"/>
      <c r="B48" s="493"/>
      <c r="C48" s="493"/>
      <c r="D48" s="493"/>
      <c r="E48" s="493"/>
      <c r="F48" s="493"/>
      <c r="G48" s="493"/>
      <c r="H48" s="493"/>
      <c r="I48" s="493"/>
      <c r="J48" s="494"/>
    </row>
    <row r="49" spans="1:10" x14ac:dyDescent="0.25">
      <c r="A49" s="492"/>
      <c r="B49" s="493"/>
      <c r="C49" s="493"/>
      <c r="D49" s="493"/>
      <c r="E49" s="493"/>
      <c r="F49" s="493"/>
      <c r="G49" s="493"/>
      <c r="H49" s="493"/>
      <c r="I49" s="493"/>
      <c r="J49" s="494"/>
    </row>
    <row r="50" spans="1:10" x14ac:dyDescent="0.25">
      <c r="A50" s="492"/>
      <c r="B50" s="493"/>
      <c r="C50" s="493"/>
      <c r="D50" s="493"/>
      <c r="E50" s="493"/>
      <c r="F50" s="493"/>
      <c r="G50" s="493"/>
      <c r="H50" s="493"/>
      <c r="I50" s="493"/>
      <c r="J50" s="494"/>
    </row>
    <row r="51" spans="1:10" x14ac:dyDescent="0.25">
      <c r="A51" s="492"/>
      <c r="B51" s="493"/>
      <c r="C51" s="493"/>
      <c r="D51" s="493"/>
      <c r="E51" s="493"/>
      <c r="F51" s="493"/>
      <c r="G51" s="493"/>
      <c r="H51" s="493"/>
      <c r="I51" s="493"/>
      <c r="J51" s="494"/>
    </row>
    <row r="52" spans="1:10" x14ac:dyDescent="0.25">
      <c r="A52" s="492"/>
      <c r="B52" s="493"/>
      <c r="C52" s="493"/>
      <c r="D52" s="493"/>
      <c r="E52" s="493"/>
      <c r="F52" s="493"/>
      <c r="G52" s="493"/>
      <c r="H52" s="493"/>
      <c r="I52" s="493"/>
      <c r="J52" s="494"/>
    </row>
    <row r="53" spans="1:10" x14ac:dyDescent="0.25">
      <c r="A53" s="492"/>
      <c r="B53" s="493"/>
      <c r="C53" s="493"/>
      <c r="D53" s="493"/>
      <c r="E53" s="493"/>
      <c r="F53" s="493"/>
      <c r="G53" s="493"/>
      <c r="H53" s="493"/>
      <c r="I53" s="493"/>
      <c r="J53" s="494"/>
    </row>
    <row r="54" spans="1:10" x14ac:dyDescent="0.25">
      <c r="A54" s="495"/>
      <c r="B54" s="496"/>
      <c r="C54" s="496"/>
      <c r="D54" s="496"/>
      <c r="E54" s="496"/>
      <c r="F54" s="496"/>
      <c r="G54" s="496"/>
      <c r="H54" s="496"/>
      <c r="I54" s="496"/>
      <c r="J54" s="497"/>
    </row>
    <row r="55" spans="1:10" s="39" customFormat="1" x14ac:dyDescent="0.25">
      <c r="A55" s="227"/>
      <c r="B55" s="227"/>
      <c r="C55" s="227"/>
      <c r="D55" s="227"/>
      <c r="E55" s="227"/>
      <c r="F55" s="227"/>
      <c r="G55" s="227"/>
      <c r="H55" s="227"/>
      <c r="I55" s="227"/>
      <c r="J55" s="227"/>
    </row>
    <row r="56" spans="1:10" ht="15.6" x14ac:dyDescent="0.3">
      <c r="A56" s="351" t="s">
        <v>848</v>
      </c>
      <c r="B56" s="352"/>
      <c r="C56" s="352"/>
      <c r="D56" s="352"/>
      <c r="E56" s="352"/>
      <c r="F56" s="352"/>
      <c r="G56" s="352"/>
      <c r="H56" s="349" t="str">
        <f>'CONTACT INFORMATION'!$A$24</f>
        <v>Santa Barbara</v>
      </c>
      <c r="I56" s="349"/>
      <c r="J56" s="350"/>
    </row>
    <row r="57" spans="1:10" x14ac:dyDescent="0.25">
      <c r="A57" s="163"/>
      <c r="B57" s="163"/>
      <c r="C57" s="163"/>
      <c r="D57" s="163"/>
      <c r="E57" s="163"/>
      <c r="F57" s="163"/>
      <c r="G57" s="163"/>
      <c r="H57" s="163"/>
      <c r="I57" s="163"/>
      <c r="J57" s="163"/>
    </row>
    <row r="58" spans="1:10" ht="13.8" x14ac:dyDescent="0.25">
      <c r="A58" s="506" t="s">
        <v>877</v>
      </c>
      <c r="B58" s="507"/>
      <c r="C58" s="507"/>
      <c r="D58" s="507"/>
      <c r="E58" s="507"/>
      <c r="F58" s="507"/>
      <c r="G58" s="507"/>
      <c r="H58" s="507"/>
      <c r="I58" s="507"/>
      <c r="J58" s="508"/>
    </row>
    <row r="59" spans="1:10" x14ac:dyDescent="0.25">
      <c r="A59" s="447" t="s">
        <v>854</v>
      </c>
      <c r="B59" s="448"/>
      <c r="C59" s="448"/>
      <c r="D59" s="449"/>
      <c r="E59" s="527"/>
      <c r="F59" s="528"/>
      <c r="G59" s="528"/>
      <c r="H59" s="528"/>
      <c r="I59" s="528"/>
      <c r="J59" s="529"/>
    </row>
    <row r="60" spans="1:10" x14ac:dyDescent="0.25">
      <c r="A60" s="475" t="s">
        <v>853</v>
      </c>
      <c r="B60" s="476"/>
      <c r="C60" s="476"/>
      <c r="D60" s="477"/>
      <c r="E60" s="530"/>
      <c r="F60" s="531"/>
      <c r="G60" s="531"/>
      <c r="H60" s="531"/>
      <c r="I60" s="531"/>
      <c r="J60" s="532"/>
    </row>
    <row r="61" spans="1:10" x14ac:dyDescent="0.25">
      <c r="A61" s="524" t="s">
        <v>808</v>
      </c>
      <c r="B61" s="525"/>
      <c r="C61" s="525"/>
      <c r="D61" s="526"/>
      <c r="E61" s="534"/>
      <c r="F61" s="535"/>
      <c r="G61" s="535"/>
      <c r="H61" s="535"/>
      <c r="I61" s="535"/>
      <c r="J61" s="536"/>
    </row>
    <row r="62" spans="1:10" x14ac:dyDescent="0.25">
      <c r="A62" s="157"/>
      <c r="B62" s="208"/>
      <c r="C62" s="208"/>
      <c r="D62" s="208"/>
      <c r="E62" s="441" t="s">
        <v>535</v>
      </c>
      <c r="F62" s="442"/>
      <c r="G62" s="441" t="s">
        <v>533</v>
      </c>
      <c r="H62" s="442"/>
      <c r="I62" s="481" t="s">
        <v>849</v>
      </c>
      <c r="J62" s="482"/>
    </row>
    <row r="63" spans="1:10" x14ac:dyDescent="0.25">
      <c r="A63" s="463" t="s">
        <v>527</v>
      </c>
      <c r="B63" s="464"/>
      <c r="C63" s="464"/>
      <c r="D63" s="465"/>
      <c r="E63" s="434"/>
      <c r="F63" s="434"/>
      <c r="G63" s="434"/>
      <c r="H63" s="434"/>
      <c r="I63" s="435"/>
      <c r="J63" s="435"/>
    </row>
    <row r="64" spans="1:10" x14ac:dyDescent="0.25">
      <c r="A64" s="487" t="s">
        <v>528</v>
      </c>
      <c r="B64" s="488"/>
      <c r="C64" s="488"/>
      <c r="D64" s="489"/>
      <c r="E64" s="459"/>
      <c r="F64" s="459"/>
      <c r="G64" s="433"/>
      <c r="H64" s="433"/>
      <c r="I64" s="443"/>
      <c r="J64" s="443"/>
    </row>
    <row r="65" spans="1:10" x14ac:dyDescent="0.25">
      <c r="A65" s="463" t="s">
        <v>529</v>
      </c>
      <c r="B65" s="464"/>
      <c r="C65" s="464"/>
      <c r="D65" s="465"/>
      <c r="E65" s="434"/>
      <c r="F65" s="434"/>
      <c r="G65" s="434"/>
      <c r="H65" s="434"/>
      <c r="I65" s="435"/>
      <c r="J65" s="435"/>
    </row>
    <row r="66" spans="1:10" x14ac:dyDescent="0.25">
      <c r="A66" s="487" t="s">
        <v>530</v>
      </c>
      <c r="B66" s="488"/>
      <c r="C66" s="488"/>
      <c r="D66" s="489"/>
      <c r="E66" s="459"/>
      <c r="F66" s="459"/>
      <c r="G66" s="433"/>
      <c r="H66" s="433"/>
      <c r="I66" s="443"/>
      <c r="J66" s="443"/>
    </row>
    <row r="67" spans="1:10" x14ac:dyDescent="0.25">
      <c r="A67" s="463" t="s">
        <v>531</v>
      </c>
      <c r="B67" s="464"/>
      <c r="C67" s="464"/>
      <c r="D67" s="465"/>
      <c r="E67" s="434"/>
      <c r="F67" s="434"/>
      <c r="G67" s="434"/>
      <c r="H67" s="434"/>
      <c r="I67" s="435"/>
      <c r="J67" s="435"/>
    </row>
    <row r="68" spans="1:10" x14ac:dyDescent="0.25">
      <c r="A68" s="487" t="s">
        <v>532</v>
      </c>
      <c r="B68" s="488"/>
      <c r="C68" s="488"/>
      <c r="D68" s="489"/>
      <c r="E68" s="459"/>
      <c r="F68" s="459"/>
      <c r="G68" s="433"/>
      <c r="H68" s="433"/>
      <c r="I68" s="443"/>
      <c r="J68" s="443"/>
    </row>
    <row r="69" spans="1:10" x14ac:dyDescent="0.25">
      <c r="A69" s="463" t="s">
        <v>537</v>
      </c>
      <c r="B69" s="464"/>
      <c r="C69" s="464"/>
      <c r="D69" s="465"/>
      <c r="E69" s="498"/>
      <c r="F69" s="498"/>
      <c r="G69" s="498"/>
      <c r="H69" s="498"/>
      <c r="I69" s="499"/>
      <c r="J69" s="499"/>
    </row>
    <row r="70" spans="1:10" x14ac:dyDescent="0.25">
      <c r="A70" s="486"/>
      <c r="B70" s="431"/>
      <c r="C70" s="431"/>
      <c r="D70" s="432"/>
      <c r="E70" s="459"/>
      <c r="F70" s="459"/>
      <c r="G70" s="433"/>
      <c r="H70" s="433"/>
      <c r="I70" s="433"/>
      <c r="J70" s="433"/>
    </row>
    <row r="71" spans="1:10" x14ac:dyDescent="0.25">
      <c r="A71" s="486"/>
      <c r="B71" s="431"/>
      <c r="C71" s="431"/>
      <c r="D71" s="432"/>
      <c r="E71" s="459"/>
      <c r="F71" s="459"/>
      <c r="G71" s="433"/>
      <c r="H71" s="433"/>
      <c r="I71" s="433"/>
      <c r="J71" s="433"/>
    </row>
    <row r="72" spans="1:10" x14ac:dyDescent="0.25">
      <c r="A72" s="486"/>
      <c r="B72" s="431"/>
      <c r="C72" s="431"/>
      <c r="D72" s="432"/>
      <c r="E72" s="459"/>
      <c r="F72" s="459"/>
      <c r="G72" s="433"/>
      <c r="H72" s="433"/>
      <c r="I72" s="433"/>
      <c r="J72" s="433"/>
    </row>
    <row r="73" spans="1:10" x14ac:dyDescent="0.25">
      <c r="A73" s="483" t="s">
        <v>534</v>
      </c>
      <c r="B73" s="484"/>
      <c r="C73" s="484"/>
      <c r="D73" s="485"/>
      <c r="E73" s="460">
        <f>SUM(E63:E72)</f>
        <v>0</v>
      </c>
      <c r="F73" s="460"/>
      <c r="G73" s="460">
        <f>SUM(G63:G72)</f>
        <v>0</v>
      </c>
      <c r="H73" s="460"/>
      <c r="I73" s="460">
        <f>SUM(I63:I72)</f>
        <v>0</v>
      </c>
      <c r="J73" s="460"/>
    </row>
    <row r="74" spans="1:10" x14ac:dyDescent="0.25">
      <c r="A74" s="466" t="s">
        <v>859</v>
      </c>
      <c r="B74" s="467"/>
      <c r="C74" s="467"/>
      <c r="D74" s="467"/>
      <c r="E74" s="467"/>
      <c r="F74" s="467"/>
      <c r="G74" s="467"/>
      <c r="H74" s="467"/>
      <c r="I74" s="467"/>
      <c r="J74" s="468"/>
    </row>
    <row r="75" spans="1:10" x14ac:dyDescent="0.25">
      <c r="A75" s="469" t="s">
        <v>860</v>
      </c>
      <c r="B75" s="470"/>
      <c r="C75" s="470"/>
      <c r="D75" s="470"/>
      <c r="E75" s="470"/>
      <c r="F75" s="470"/>
      <c r="G75" s="470"/>
      <c r="H75" s="470"/>
      <c r="I75" s="470"/>
      <c r="J75" s="471"/>
    </row>
    <row r="76" spans="1:10" x14ac:dyDescent="0.25">
      <c r="A76" s="469" t="s">
        <v>861</v>
      </c>
      <c r="B76" s="470"/>
      <c r="C76" s="470"/>
      <c r="D76" s="470"/>
      <c r="E76" s="470"/>
      <c r="F76" s="470"/>
      <c r="G76" s="470"/>
      <c r="H76" s="470"/>
      <c r="I76" s="470"/>
      <c r="J76" s="471"/>
    </row>
    <row r="77" spans="1:10" x14ac:dyDescent="0.25">
      <c r="A77" s="472" t="s">
        <v>862</v>
      </c>
      <c r="B77" s="473"/>
      <c r="C77" s="473"/>
      <c r="D77" s="473"/>
      <c r="E77" s="473"/>
      <c r="F77" s="473"/>
      <c r="G77" s="473"/>
      <c r="H77" s="473"/>
      <c r="I77" s="473"/>
      <c r="J77" s="474"/>
    </row>
    <row r="78" spans="1:10" x14ac:dyDescent="0.25">
      <c r="A78" s="301"/>
      <c r="B78" s="490"/>
      <c r="C78" s="490"/>
      <c r="D78" s="490"/>
      <c r="E78" s="490"/>
      <c r="F78" s="490"/>
      <c r="G78" s="490"/>
      <c r="H78" s="490"/>
      <c r="I78" s="490"/>
      <c r="J78" s="491"/>
    </row>
    <row r="79" spans="1:10" x14ac:dyDescent="0.25">
      <c r="A79" s="492"/>
      <c r="B79" s="493"/>
      <c r="C79" s="493"/>
      <c r="D79" s="493"/>
      <c r="E79" s="493"/>
      <c r="F79" s="493"/>
      <c r="G79" s="493"/>
      <c r="H79" s="493"/>
      <c r="I79" s="493"/>
      <c r="J79" s="494"/>
    </row>
    <row r="80" spans="1:10" x14ac:dyDescent="0.25">
      <c r="A80" s="492"/>
      <c r="B80" s="493"/>
      <c r="C80" s="493"/>
      <c r="D80" s="493"/>
      <c r="E80" s="493"/>
      <c r="F80" s="493"/>
      <c r="G80" s="493"/>
      <c r="H80" s="493"/>
      <c r="I80" s="493"/>
      <c r="J80" s="494"/>
    </row>
    <row r="81" spans="1:10" x14ac:dyDescent="0.25">
      <c r="A81" s="492"/>
      <c r="B81" s="493"/>
      <c r="C81" s="493"/>
      <c r="D81" s="493"/>
      <c r="E81" s="493"/>
      <c r="F81" s="493"/>
      <c r="G81" s="493"/>
      <c r="H81" s="493"/>
      <c r="I81" s="493"/>
      <c r="J81" s="494"/>
    </row>
    <row r="82" spans="1:10" x14ac:dyDescent="0.25">
      <c r="A82" s="492"/>
      <c r="B82" s="493"/>
      <c r="C82" s="493"/>
      <c r="D82" s="493"/>
      <c r="E82" s="493"/>
      <c r="F82" s="493"/>
      <c r="G82" s="493"/>
      <c r="H82" s="493"/>
      <c r="I82" s="493"/>
      <c r="J82" s="494"/>
    </row>
    <row r="83" spans="1:10" x14ac:dyDescent="0.25">
      <c r="A83" s="492"/>
      <c r="B83" s="493"/>
      <c r="C83" s="493"/>
      <c r="D83" s="493"/>
      <c r="E83" s="493"/>
      <c r="F83" s="493"/>
      <c r="G83" s="493"/>
      <c r="H83" s="493"/>
      <c r="I83" s="493"/>
      <c r="J83" s="494"/>
    </row>
    <row r="84" spans="1:10" x14ac:dyDescent="0.25">
      <c r="A84" s="492"/>
      <c r="B84" s="493"/>
      <c r="C84" s="493"/>
      <c r="D84" s="493"/>
      <c r="E84" s="493"/>
      <c r="F84" s="493"/>
      <c r="G84" s="493"/>
      <c r="H84" s="493"/>
      <c r="I84" s="493"/>
      <c r="J84" s="494"/>
    </row>
    <row r="85" spans="1:10" x14ac:dyDescent="0.25">
      <c r="A85" s="492"/>
      <c r="B85" s="493"/>
      <c r="C85" s="493"/>
      <c r="D85" s="493"/>
      <c r="E85" s="493"/>
      <c r="F85" s="493"/>
      <c r="G85" s="493"/>
      <c r="H85" s="493"/>
      <c r="I85" s="493"/>
      <c r="J85" s="494"/>
    </row>
    <row r="86" spans="1:10" x14ac:dyDescent="0.25">
      <c r="A86" s="492"/>
      <c r="B86" s="493"/>
      <c r="C86" s="493"/>
      <c r="D86" s="493"/>
      <c r="E86" s="493"/>
      <c r="F86" s="493"/>
      <c r="G86" s="493"/>
      <c r="H86" s="493"/>
      <c r="I86" s="493"/>
      <c r="J86" s="494"/>
    </row>
    <row r="87" spans="1:10" x14ac:dyDescent="0.25">
      <c r="A87" s="492"/>
      <c r="B87" s="493"/>
      <c r="C87" s="493"/>
      <c r="D87" s="493"/>
      <c r="E87" s="493"/>
      <c r="F87" s="493"/>
      <c r="G87" s="493"/>
      <c r="H87" s="493"/>
      <c r="I87" s="493"/>
      <c r="J87" s="494"/>
    </row>
    <row r="88" spans="1:10" x14ac:dyDescent="0.25">
      <c r="A88" s="492"/>
      <c r="B88" s="493"/>
      <c r="C88" s="493"/>
      <c r="D88" s="493"/>
      <c r="E88" s="493"/>
      <c r="F88" s="493"/>
      <c r="G88" s="493"/>
      <c r="H88" s="493"/>
      <c r="I88" s="493"/>
      <c r="J88" s="494"/>
    </row>
    <row r="89" spans="1:10" x14ac:dyDescent="0.25">
      <c r="A89" s="492"/>
      <c r="B89" s="493"/>
      <c r="C89" s="493"/>
      <c r="D89" s="493"/>
      <c r="E89" s="493"/>
      <c r="F89" s="493"/>
      <c r="G89" s="493"/>
      <c r="H89" s="493"/>
      <c r="I89" s="493"/>
      <c r="J89" s="494"/>
    </row>
    <row r="90" spans="1:10" x14ac:dyDescent="0.25">
      <c r="A90" s="492"/>
      <c r="B90" s="493"/>
      <c r="C90" s="493"/>
      <c r="D90" s="493"/>
      <c r="E90" s="493"/>
      <c r="F90" s="493"/>
      <c r="G90" s="493"/>
      <c r="H90" s="493"/>
      <c r="I90" s="493"/>
      <c r="J90" s="494"/>
    </row>
    <row r="91" spans="1:10" x14ac:dyDescent="0.25">
      <c r="A91" s="492"/>
      <c r="B91" s="493"/>
      <c r="C91" s="493"/>
      <c r="D91" s="493"/>
      <c r="E91" s="493"/>
      <c r="F91" s="493"/>
      <c r="G91" s="493"/>
      <c r="H91" s="493"/>
      <c r="I91" s="493"/>
      <c r="J91" s="494"/>
    </row>
    <row r="92" spans="1:10" x14ac:dyDescent="0.25">
      <c r="A92" s="492"/>
      <c r="B92" s="493"/>
      <c r="C92" s="493"/>
      <c r="D92" s="493"/>
      <c r="E92" s="493"/>
      <c r="F92" s="493"/>
      <c r="G92" s="493"/>
      <c r="H92" s="493"/>
      <c r="I92" s="493"/>
      <c r="J92" s="494"/>
    </row>
    <row r="93" spans="1:10" x14ac:dyDescent="0.25">
      <c r="A93" s="492"/>
      <c r="B93" s="493"/>
      <c r="C93" s="493"/>
      <c r="D93" s="493"/>
      <c r="E93" s="493"/>
      <c r="F93" s="493"/>
      <c r="G93" s="493"/>
      <c r="H93" s="493"/>
      <c r="I93" s="493"/>
      <c r="J93" s="494"/>
    </row>
    <row r="94" spans="1:10" x14ac:dyDescent="0.25">
      <c r="A94" s="492"/>
      <c r="B94" s="493"/>
      <c r="C94" s="493"/>
      <c r="D94" s="493"/>
      <c r="E94" s="493"/>
      <c r="F94" s="493"/>
      <c r="G94" s="493"/>
      <c r="H94" s="493"/>
      <c r="I94" s="493"/>
      <c r="J94" s="494"/>
    </row>
    <row r="95" spans="1:10" x14ac:dyDescent="0.25">
      <c r="A95" s="492"/>
      <c r="B95" s="493"/>
      <c r="C95" s="493"/>
      <c r="D95" s="493"/>
      <c r="E95" s="493"/>
      <c r="F95" s="493"/>
      <c r="G95" s="493"/>
      <c r="H95" s="493"/>
      <c r="I95" s="493"/>
      <c r="J95" s="494"/>
    </row>
    <row r="96" spans="1:10" x14ac:dyDescent="0.25">
      <c r="A96" s="492"/>
      <c r="B96" s="493"/>
      <c r="C96" s="493"/>
      <c r="D96" s="493"/>
      <c r="E96" s="493"/>
      <c r="F96" s="493"/>
      <c r="G96" s="493"/>
      <c r="H96" s="493"/>
      <c r="I96" s="493"/>
      <c r="J96" s="494"/>
    </row>
    <row r="97" spans="1:10" x14ac:dyDescent="0.25">
      <c r="A97" s="492"/>
      <c r="B97" s="493"/>
      <c r="C97" s="493"/>
      <c r="D97" s="493"/>
      <c r="E97" s="493"/>
      <c r="F97" s="493"/>
      <c r="G97" s="493"/>
      <c r="H97" s="493"/>
      <c r="I97" s="493"/>
      <c r="J97" s="494"/>
    </row>
    <row r="98" spans="1:10" x14ac:dyDescent="0.25">
      <c r="A98" s="492"/>
      <c r="B98" s="493"/>
      <c r="C98" s="493"/>
      <c r="D98" s="493"/>
      <c r="E98" s="493"/>
      <c r="F98" s="493"/>
      <c r="G98" s="493"/>
      <c r="H98" s="493"/>
      <c r="I98" s="493"/>
      <c r="J98" s="494"/>
    </row>
    <row r="99" spans="1:10" x14ac:dyDescent="0.25">
      <c r="A99" s="492"/>
      <c r="B99" s="493"/>
      <c r="C99" s="493"/>
      <c r="D99" s="493"/>
      <c r="E99" s="493"/>
      <c r="F99" s="493"/>
      <c r="G99" s="493"/>
      <c r="H99" s="493"/>
      <c r="I99" s="493"/>
      <c r="J99" s="494"/>
    </row>
    <row r="100" spans="1:10" x14ac:dyDescent="0.25">
      <c r="A100" s="492"/>
      <c r="B100" s="493"/>
      <c r="C100" s="493"/>
      <c r="D100" s="493"/>
      <c r="E100" s="493"/>
      <c r="F100" s="493"/>
      <c r="G100" s="493"/>
      <c r="H100" s="493"/>
      <c r="I100" s="493"/>
      <c r="J100" s="494"/>
    </row>
    <row r="101" spans="1:10" x14ac:dyDescent="0.25">
      <c r="A101" s="492"/>
      <c r="B101" s="493"/>
      <c r="C101" s="493"/>
      <c r="D101" s="493"/>
      <c r="E101" s="493"/>
      <c r="F101" s="493"/>
      <c r="G101" s="493"/>
      <c r="H101" s="493"/>
      <c r="I101" s="493"/>
      <c r="J101" s="494"/>
    </row>
    <row r="102" spans="1:10" x14ac:dyDescent="0.25">
      <c r="A102" s="492"/>
      <c r="B102" s="493"/>
      <c r="C102" s="493"/>
      <c r="D102" s="493"/>
      <c r="E102" s="493"/>
      <c r="F102" s="493"/>
      <c r="G102" s="493"/>
      <c r="H102" s="493"/>
      <c r="I102" s="493"/>
      <c r="J102" s="494"/>
    </row>
    <row r="103" spans="1:10" x14ac:dyDescent="0.25">
      <c r="A103" s="492"/>
      <c r="B103" s="493"/>
      <c r="C103" s="493"/>
      <c r="D103" s="493"/>
      <c r="E103" s="493"/>
      <c r="F103" s="493"/>
      <c r="G103" s="493"/>
      <c r="H103" s="493"/>
      <c r="I103" s="493"/>
      <c r="J103" s="494"/>
    </row>
    <row r="104" spans="1:10" x14ac:dyDescent="0.25">
      <c r="A104" s="492"/>
      <c r="B104" s="493"/>
      <c r="C104" s="493"/>
      <c r="D104" s="493"/>
      <c r="E104" s="493"/>
      <c r="F104" s="493"/>
      <c r="G104" s="493"/>
      <c r="H104" s="493"/>
      <c r="I104" s="493"/>
      <c r="J104" s="494"/>
    </row>
    <row r="105" spans="1:10" x14ac:dyDescent="0.25">
      <c r="A105" s="492"/>
      <c r="B105" s="493"/>
      <c r="C105" s="493"/>
      <c r="D105" s="493"/>
      <c r="E105" s="493"/>
      <c r="F105" s="493"/>
      <c r="G105" s="493"/>
      <c r="H105" s="493"/>
      <c r="I105" s="493"/>
      <c r="J105" s="494"/>
    </row>
    <row r="106" spans="1:10" x14ac:dyDescent="0.25">
      <c r="A106" s="492"/>
      <c r="B106" s="493"/>
      <c r="C106" s="493"/>
      <c r="D106" s="493"/>
      <c r="E106" s="493"/>
      <c r="F106" s="493"/>
      <c r="G106" s="493"/>
      <c r="H106" s="493"/>
      <c r="I106" s="493"/>
      <c r="J106" s="494"/>
    </row>
    <row r="107" spans="1:10" x14ac:dyDescent="0.25">
      <c r="A107" s="492"/>
      <c r="B107" s="493"/>
      <c r="C107" s="493"/>
      <c r="D107" s="493"/>
      <c r="E107" s="493"/>
      <c r="F107" s="493"/>
      <c r="G107" s="493"/>
      <c r="H107" s="493"/>
      <c r="I107" s="493"/>
      <c r="J107" s="494"/>
    </row>
    <row r="108" spans="1:10" x14ac:dyDescent="0.25">
      <c r="A108" s="492"/>
      <c r="B108" s="493"/>
      <c r="C108" s="493"/>
      <c r="D108" s="493"/>
      <c r="E108" s="493"/>
      <c r="F108" s="493"/>
      <c r="G108" s="493"/>
      <c r="H108" s="493"/>
      <c r="I108" s="493"/>
      <c r="J108" s="494"/>
    </row>
    <row r="109" spans="1:10" x14ac:dyDescent="0.25">
      <c r="A109" s="492"/>
      <c r="B109" s="493"/>
      <c r="C109" s="493"/>
      <c r="D109" s="493"/>
      <c r="E109" s="493"/>
      <c r="F109" s="493"/>
      <c r="G109" s="493"/>
      <c r="H109" s="493"/>
      <c r="I109" s="493"/>
      <c r="J109" s="494"/>
    </row>
    <row r="110" spans="1:10" x14ac:dyDescent="0.25">
      <c r="A110" s="495"/>
      <c r="B110" s="496"/>
      <c r="C110" s="496"/>
      <c r="D110" s="496"/>
      <c r="E110" s="496"/>
      <c r="F110" s="496"/>
      <c r="G110" s="496"/>
      <c r="H110" s="496"/>
      <c r="I110" s="496"/>
      <c r="J110" s="497"/>
    </row>
    <row r="112" spans="1:10" ht="15.6" x14ac:dyDescent="0.3">
      <c r="A112" s="351" t="s">
        <v>848</v>
      </c>
      <c r="B112" s="352"/>
      <c r="C112" s="352"/>
      <c r="D112" s="352"/>
      <c r="E112" s="352"/>
      <c r="F112" s="352"/>
      <c r="G112" s="352"/>
      <c r="H112" s="349" t="str">
        <f>'CONTACT INFORMATION'!$A$24</f>
        <v>Santa Barbara</v>
      </c>
      <c r="I112" s="349"/>
      <c r="J112" s="350"/>
    </row>
    <row r="113" spans="1:10" x14ac:dyDescent="0.25">
      <c r="A113" s="163"/>
      <c r="B113" s="163"/>
      <c r="C113" s="163"/>
      <c r="D113" s="163"/>
      <c r="E113" s="163"/>
      <c r="F113" s="163"/>
      <c r="G113" s="163"/>
      <c r="H113" s="163"/>
      <c r="I113" s="163"/>
      <c r="J113" s="163"/>
    </row>
    <row r="114" spans="1:10" ht="13.8" x14ac:dyDescent="0.25">
      <c r="A114" s="506" t="s">
        <v>878</v>
      </c>
      <c r="B114" s="507"/>
      <c r="C114" s="507"/>
      <c r="D114" s="507"/>
      <c r="E114" s="507"/>
      <c r="F114" s="507"/>
      <c r="G114" s="507"/>
      <c r="H114" s="507"/>
      <c r="I114" s="507"/>
      <c r="J114" s="508"/>
    </row>
    <row r="115" spans="1:10" x14ac:dyDescent="0.25">
      <c r="A115" s="447" t="s">
        <v>854</v>
      </c>
      <c r="B115" s="448"/>
      <c r="C115" s="448"/>
      <c r="D115" s="449"/>
      <c r="E115" s="527"/>
      <c r="F115" s="528"/>
      <c r="G115" s="528"/>
      <c r="H115" s="528"/>
      <c r="I115" s="528"/>
      <c r="J115" s="529"/>
    </row>
    <row r="116" spans="1:10" x14ac:dyDescent="0.25">
      <c r="A116" s="475" t="s">
        <v>853</v>
      </c>
      <c r="B116" s="476"/>
      <c r="C116" s="476"/>
      <c r="D116" s="477"/>
      <c r="E116" s="530"/>
      <c r="F116" s="531"/>
      <c r="G116" s="531"/>
      <c r="H116" s="531"/>
      <c r="I116" s="531"/>
      <c r="J116" s="532"/>
    </row>
    <row r="117" spans="1:10" x14ac:dyDescent="0.25">
      <c r="A117" s="524" t="s">
        <v>808</v>
      </c>
      <c r="B117" s="525"/>
      <c r="C117" s="525"/>
      <c r="D117" s="526"/>
      <c r="E117" s="534"/>
      <c r="F117" s="535"/>
      <c r="G117" s="535"/>
      <c r="H117" s="535"/>
      <c r="I117" s="535"/>
      <c r="J117" s="536"/>
    </row>
    <row r="118" spans="1:10" x14ac:dyDescent="0.25">
      <c r="A118" s="157"/>
      <c r="B118" s="208"/>
      <c r="C118" s="208"/>
      <c r="D118" s="208"/>
      <c r="E118" s="441" t="s">
        <v>535</v>
      </c>
      <c r="F118" s="442"/>
      <c r="G118" s="441" t="s">
        <v>533</v>
      </c>
      <c r="H118" s="442"/>
      <c r="I118" s="481" t="s">
        <v>849</v>
      </c>
      <c r="J118" s="482"/>
    </row>
    <row r="119" spans="1:10" x14ac:dyDescent="0.25">
      <c r="A119" s="463" t="s">
        <v>527</v>
      </c>
      <c r="B119" s="464"/>
      <c r="C119" s="464"/>
      <c r="D119" s="465"/>
      <c r="E119" s="434"/>
      <c r="F119" s="434"/>
      <c r="G119" s="434"/>
      <c r="H119" s="434"/>
      <c r="I119" s="435"/>
      <c r="J119" s="435"/>
    </row>
    <row r="120" spans="1:10" x14ac:dyDescent="0.25">
      <c r="A120" s="487" t="s">
        <v>528</v>
      </c>
      <c r="B120" s="488"/>
      <c r="C120" s="488"/>
      <c r="D120" s="489"/>
      <c r="E120" s="459"/>
      <c r="F120" s="459"/>
      <c r="G120" s="433"/>
      <c r="H120" s="433"/>
      <c r="I120" s="443"/>
      <c r="J120" s="443"/>
    </row>
    <row r="121" spans="1:10" x14ac:dyDescent="0.25">
      <c r="A121" s="463" t="s">
        <v>529</v>
      </c>
      <c r="B121" s="464"/>
      <c r="C121" s="464"/>
      <c r="D121" s="465"/>
      <c r="E121" s="434"/>
      <c r="F121" s="434"/>
      <c r="G121" s="434"/>
      <c r="H121" s="434"/>
      <c r="I121" s="435"/>
      <c r="J121" s="435"/>
    </row>
    <row r="122" spans="1:10" x14ac:dyDescent="0.25">
      <c r="A122" s="487" t="s">
        <v>530</v>
      </c>
      <c r="B122" s="488"/>
      <c r="C122" s="488"/>
      <c r="D122" s="489"/>
      <c r="E122" s="459"/>
      <c r="F122" s="459"/>
      <c r="G122" s="433"/>
      <c r="H122" s="433"/>
      <c r="I122" s="443"/>
      <c r="J122" s="443"/>
    </row>
    <row r="123" spans="1:10" x14ac:dyDescent="0.25">
      <c r="A123" s="463" t="s">
        <v>531</v>
      </c>
      <c r="B123" s="464"/>
      <c r="C123" s="464"/>
      <c r="D123" s="465"/>
      <c r="E123" s="434"/>
      <c r="F123" s="434"/>
      <c r="G123" s="434"/>
      <c r="H123" s="434"/>
      <c r="I123" s="435"/>
      <c r="J123" s="435"/>
    </row>
    <row r="124" spans="1:10" x14ac:dyDescent="0.25">
      <c r="A124" s="487" t="s">
        <v>532</v>
      </c>
      <c r="B124" s="488"/>
      <c r="C124" s="488"/>
      <c r="D124" s="489"/>
      <c r="E124" s="459"/>
      <c r="F124" s="459"/>
      <c r="G124" s="433"/>
      <c r="H124" s="433"/>
      <c r="I124" s="443"/>
      <c r="J124" s="443"/>
    </row>
    <row r="125" spans="1:10" x14ac:dyDescent="0.25">
      <c r="A125" s="463" t="s">
        <v>537</v>
      </c>
      <c r="B125" s="464"/>
      <c r="C125" s="464"/>
      <c r="D125" s="465"/>
      <c r="E125" s="498"/>
      <c r="F125" s="498"/>
      <c r="G125" s="498"/>
      <c r="H125" s="498"/>
      <c r="I125" s="499"/>
      <c r="J125" s="499"/>
    </row>
    <row r="126" spans="1:10" x14ac:dyDescent="0.25">
      <c r="A126" s="486"/>
      <c r="B126" s="431"/>
      <c r="C126" s="431"/>
      <c r="D126" s="432"/>
      <c r="E126" s="459"/>
      <c r="F126" s="459"/>
      <c r="G126" s="433"/>
      <c r="H126" s="433"/>
      <c r="I126" s="433"/>
      <c r="J126" s="433"/>
    </row>
    <row r="127" spans="1:10" x14ac:dyDescent="0.25">
      <c r="A127" s="486"/>
      <c r="B127" s="431"/>
      <c r="C127" s="431"/>
      <c r="D127" s="432"/>
      <c r="E127" s="459"/>
      <c r="F127" s="459"/>
      <c r="G127" s="433"/>
      <c r="H127" s="433"/>
      <c r="I127" s="433"/>
      <c r="J127" s="433"/>
    </row>
    <row r="128" spans="1:10" x14ac:dyDescent="0.25">
      <c r="A128" s="486"/>
      <c r="B128" s="431"/>
      <c r="C128" s="431"/>
      <c r="D128" s="432"/>
      <c r="E128" s="459"/>
      <c r="F128" s="459"/>
      <c r="G128" s="433"/>
      <c r="H128" s="433"/>
      <c r="I128" s="433"/>
      <c r="J128" s="433"/>
    </row>
    <row r="129" spans="1:10" x14ac:dyDescent="0.25">
      <c r="A129" s="483" t="s">
        <v>534</v>
      </c>
      <c r="B129" s="484"/>
      <c r="C129" s="484"/>
      <c r="D129" s="485"/>
      <c r="E129" s="460">
        <f>SUM(E119:E128)</f>
        <v>0</v>
      </c>
      <c r="F129" s="460"/>
      <c r="G129" s="460">
        <f>SUM(G119:G128)</f>
        <v>0</v>
      </c>
      <c r="H129" s="460"/>
      <c r="I129" s="460">
        <f>SUM(I119:I128)</f>
        <v>0</v>
      </c>
      <c r="J129" s="460"/>
    </row>
    <row r="130" spans="1:10" x14ac:dyDescent="0.25">
      <c r="A130" s="466" t="s">
        <v>859</v>
      </c>
      <c r="B130" s="467"/>
      <c r="C130" s="467"/>
      <c r="D130" s="467"/>
      <c r="E130" s="467"/>
      <c r="F130" s="467"/>
      <c r="G130" s="467"/>
      <c r="H130" s="467"/>
      <c r="I130" s="467"/>
      <c r="J130" s="468"/>
    </row>
    <row r="131" spans="1:10" x14ac:dyDescent="0.25">
      <c r="A131" s="469" t="s">
        <v>860</v>
      </c>
      <c r="B131" s="470"/>
      <c r="C131" s="470"/>
      <c r="D131" s="470"/>
      <c r="E131" s="470"/>
      <c r="F131" s="470"/>
      <c r="G131" s="470"/>
      <c r="H131" s="470"/>
      <c r="I131" s="470"/>
      <c r="J131" s="471"/>
    </row>
    <row r="132" spans="1:10" x14ac:dyDescent="0.25">
      <c r="A132" s="469" t="s">
        <v>861</v>
      </c>
      <c r="B132" s="470"/>
      <c r="C132" s="470"/>
      <c r="D132" s="470"/>
      <c r="E132" s="470"/>
      <c r="F132" s="470"/>
      <c r="G132" s="470"/>
      <c r="H132" s="470"/>
      <c r="I132" s="470"/>
      <c r="J132" s="471"/>
    </row>
    <row r="133" spans="1:10" x14ac:dyDescent="0.25">
      <c r="A133" s="472" t="s">
        <v>862</v>
      </c>
      <c r="B133" s="473"/>
      <c r="C133" s="473"/>
      <c r="D133" s="473"/>
      <c r="E133" s="473"/>
      <c r="F133" s="473"/>
      <c r="G133" s="473"/>
      <c r="H133" s="473"/>
      <c r="I133" s="473"/>
      <c r="J133" s="474"/>
    </row>
    <row r="134" spans="1:10" x14ac:dyDescent="0.25">
      <c r="A134" s="301"/>
      <c r="B134" s="490"/>
      <c r="C134" s="490"/>
      <c r="D134" s="490"/>
      <c r="E134" s="490"/>
      <c r="F134" s="490"/>
      <c r="G134" s="490"/>
      <c r="H134" s="490"/>
      <c r="I134" s="490"/>
      <c r="J134" s="491"/>
    </row>
    <row r="135" spans="1:10" x14ac:dyDescent="0.25">
      <c r="A135" s="492"/>
      <c r="B135" s="493"/>
      <c r="C135" s="493"/>
      <c r="D135" s="493"/>
      <c r="E135" s="493"/>
      <c r="F135" s="493"/>
      <c r="G135" s="493"/>
      <c r="H135" s="493"/>
      <c r="I135" s="493"/>
      <c r="J135" s="494"/>
    </row>
    <row r="136" spans="1:10" x14ac:dyDescent="0.25">
      <c r="A136" s="492"/>
      <c r="B136" s="493"/>
      <c r="C136" s="493"/>
      <c r="D136" s="493"/>
      <c r="E136" s="493"/>
      <c r="F136" s="493"/>
      <c r="G136" s="493"/>
      <c r="H136" s="493"/>
      <c r="I136" s="493"/>
      <c r="J136" s="494"/>
    </row>
    <row r="137" spans="1:10" x14ac:dyDescent="0.25">
      <c r="A137" s="492"/>
      <c r="B137" s="493"/>
      <c r="C137" s="493"/>
      <c r="D137" s="493"/>
      <c r="E137" s="493"/>
      <c r="F137" s="493"/>
      <c r="G137" s="493"/>
      <c r="H137" s="493"/>
      <c r="I137" s="493"/>
      <c r="J137" s="494"/>
    </row>
    <row r="138" spans="1:10" x14ac:dyDescent="0.25">
      <c r="A138" s="492"/>
      <c r="B138" s="493"/>
      <c r="C138" s="493"/>
      <c r="D138" s="493"/>
      <c r="E138" s="493"/>
      <c r="F138" s="493"/>
      <c r="G138" s="493"/>
      <c r="H138" s="493"/>
      <c r="I138" s="493"/>
      <c r="J138" s="494"/>
    </row>
    <row r="139" spans="1:10" x14ac:dyDescent="0.25">
      <c r="A139" s="492"/>
      <c r="B139" s="493"/>
      <c r="C139" s="493"/>
      <c r="D139" s="493"/>
      <c r="E139" s="493"/>
      <c r="F139" s="493"/>
      <c r="G139" s="493"/>
      <c r="H139" s="493"/>
      <c r="I139" s="493"/>
      <c r="J139" s="494"/>
    </row>
    <row r="140" spans="1:10" x14ac:dyDescent="0.25">
      <c r="A140" s="492"/>
      <c r="B140" s="493"/>
      <c r="C140" s="493"/>
      <c r="D140" s="493"/>
      <c r="E140" s="493"/>
      <c r="F140" s="493"/>
      <c r="G140" s="493"/>
      <c r="H140" s="493"/>
      <c r="I140" s="493"/>
      <c r="J140" s="494"/>
    </row>
    <row r="141" spans="1:10" x14ac:dyDescent="0.25">
      <c r="A141" s="492"/>
      <c r="B141" s="493"/>
      <c r="C141" s="493"/>
      <c r="D141" s="493"/>
      <c r="E141" s="493"/>
      <c r="F141" s="493"/>
      <c r="G141" s="493"/>
      <c r="H141" s="493"/>
      <c r="I141" s="493"/>
      <c r="J141" s="494"/>
    </row>
    <row r="142" spans="1:10" x14ac:dyDescent="0.25">
      <c r="A142" s="492"/>
      <c r="B142" s="493"/>
      <c r="C142" s="493"/>
      <c r="D142" s="493"/>
      <c r="E142" s="493"/>
      <c r="F142" s="493"/>
      <c r="G142" s="493"/>
      <c r="H142" s="493"/>
      <c r="I142" s="493"/>
      <c r="J142" s="494"/>
    </row>
    <row r="143" spans="1:10" x14ac:dyDescent="0.25">
      <c r="A143" s="492"/>
      <c r="B143" s="493"/>
      <c r="C143" s="493"/>
      <c r="D143" s="493"/>
      <c r="E143" s="493"/>
      <c r="F143" s="493"/>
      <c r="G143" s="493"/>
      <c r="H143" s="493"/>
      <c r="I143" s="493"/>
      <c r="J143" s="494"/>
    </row>
    <row r="144" spans="1:10" x14ac:dyDescent="0.25">
      <c r="A144" s="492"/>
      <c r="B144" s="493"/>
      <c r="C144" s="493"/>
      <c r="D144" s="493"/>
      <c r="E144" s="493"/>
      <c r="F144" s="493"/>
      <c r="G144" s="493"/>
      <c r="H144" s="493"/>
      <c r="I144" s="493"/>
      <c r="J144" s="494"/>
    </row>
    <row r="145" spans="1:10" x14ac:dyDescent="0.25">
      <c r="A145" s="492"/>
      <c r="B145" s="493"/>
      <c r="C145" s="493"/>
      <c r="D145" s="493"/>
      <c r="E145" s="493"/>
      <c r="F145" s="493"/>
      <c r="G145" s="493"/>
      <c r="H145" s="493"/>
      <c r="I145" s="493"/>
      <c r="J145" s="494"/>
    </row>
    <row r="146" spans="1:10" x14ac:dyDescent="0.25">
      <c r="A146" s="492"/>
      <c r="B146" s="493"/>
      <c r="C146" s="493"/>
      <c r="D146" s="493"/>
      <c r="E146" s="493"/>
      <c r="F146" s="493"/>
      <c r="G146" s="493"/>
      <c r="H146" s="493"/>
      <c r="I146" s="493"/>
      <c r="J146" s="494"/>
    </row>
    <row r="147" spans="1:10" x14ac:dyDescent="0.25">
      <c r="A147" s="492"/>
      <c r="B147" s="493"/>
      <c r="C147" s="493"/>
      <c r="D147" s="493"/>
      <c r="E147" s="493"/>
      <c r="F147" s="493"/>
      <c r="G147" s="493"/>
      <c r="H147" s="493"/>
      <c r="I147" s="493"/>
      <c r="J147" s="494"/>
    </row>
    <row r="148" spans="1:10" x14ac:dyDescent="0.25">
      <c r="A148" s="492"/>
      <c r="B148" s="493"/>
      <c r="C148" s="493"/>
      <c r="D148" s="493"/>
      <c r="E148" s="493"/>
      <c r="F148" s="493"/>
      <c r="G148" s="493"/>
      <c r="H148" s="493"/>
      <c r="I148" s="493"/>
      <c r="J148" s="494"/>
    </row>
    <row r="149" spans="1:10" x14ac:dyDescent="0.25">
      <c r="A149" s="492"/>
      <c r="B149" s="493"/>
      <c r="C149" s="493"/>
      <c r="D149" s="493"/>
      <c r="E149" s="493"/>
      <c r="F149" s="493"/>
      <c r="G149" s="493"/>
      <c r="H149" s="493"/>
      <c r="I149" s="493"/>
      <c r="J149" s="494"/>
    </row>
    <row r="150" spans="1:10" x14ac:dyDescent="0.25">
      <c r="A150" s="492"/>
      <c r="B150" s="493"/>
      <c r="C150" s="493"/>
      <c r="D150" s="493"/>
      <c r="E150" s="493"/>
      <c r="F150" s="493"/>
      <c r="G150" s="493"/>
      <c r="H150" s="493"/>
      <c r="I150" s="493"/>
      <c r="J150" s="494"/>
    </row>
    <row r="151" spans="1:10" x14ac:dyDescent="0.25">
      <c r="A151" s="492"/>
      <c r="B151" s="493"/>
      <c r="C151" s="493"/>
      <c r="D151" s="493"/>
      <c r="E151" s="493"/>
      <c r="F151" s="493"/>
      <c r="G151" s="493"/>
      <c r="H151" s="493"/>
      <c r="I151" s="493"/>
      <c r="J151" s="494"/>
    </row>
    <row r="152" spans="1:10" x14ac:dyDescent="0.25">
      <c r="A152" s="492"/>
      <c r="B152" s="493"/>
      <c r="C152" s="493"/>
      <c r="D152" s="493"/>
      <c r="E152" s="493"/>
      <c r="F152" s="493"/>
      <c r="G152" s="493"/>
      <c r="H152" s="493"/>
      <c r="I152" s="493"/>
      <c r="J152" s="494"/>
    </row>
    <row r="153" spans="1:10" x14ac:dyDescent="0.25">
      <c r="A153" s="492"/>
      <c r="B153" s="493"/>
      <c r="C153" s="493"/>
      <c r="D153" s="493"/>
      <c r="E153" s="493"/>
      <c r="F153" s="493"/>
      <c r="G153" s="493"/>
      <c r="H153" s="493"/>
      <c r="I153" s="493"/>
      <c r="J153" s="494"/>
    </row>
    <row r="154" spans="1:10" x14ac:dyDescent="0.25">
      <c r="A154" s="492"/>
      <c r="B154" s="493"/>
      <c r="C154" s="493"/>
      <c r="D154" s="493"/>
      <c r="E154" s="493"/>
      <c r="F154" s="493"/>
      <c r="G154" s="493"/>
      <c r="H154" s="493"/>
      <c r="I154" s="493"/>
      <c r="J154" s="494"/>
    </row>
    <row r="155" spans="1:10" x14ac:dyDescent="0.25">
      <c r="A155" s="492"/>
      <c r="B155" s="493"/>
      <c r="C155" s="493"/>
      <c r="D155" s="493"/>
      <c r="E155" s="493"/>
      <c r="F155" s="493"/>
      <c r="G155" s="493"/>
      <c r="H155" s="493"/>
      <c r="I155" s="493"/>
      <c r="J155" s="494"/>
    </row>
    <row r="156" spans="1:10" x14ac:dyDescent="0.25">
      <c r="A156" s="492"/>
      <c r="B156" s="493"/>
      <c r="C156" s="493"/>
      <c r="D156" s="493"/>
      <c r="E156" s="493"/>
      <c r="F156" s="493"/>
      <c r="G156" s="493"/>
      <c r="H156" s="493"/>
      <c r="I156" s="493"/>
      <c r="J156" s="494"/>
    </row>
    <row r="157" spans="1:10" x14ac:dyDescent="0.25">
      <c r="A157" s="492"/>
      <c r="B157" s="493"/>
      <c r="C157" s="493"/>
      <c r="D157" s="493"/>
      <c r="E157" s="493"/>
      <c r="F157" s="493"/>
      <c r="G157" s="493"/>
      <c r="H157" s="493"/>
      <c r="I157" s="493"/>
      <c r="J157" s="494"/>
    </row>
    <row r="158" spans="1:10" x14ac:dyDescent="0.25">
      <c r="A158" s="492"/>
      <c r="B158" s="493"/>
      <c r="C158" s="493"/>
      <c r="D158" s="493"/>
      <c r="E158" s="493"/>
      <c r="F158" s="493"/>
      <c r="G158" s="493"/>
      <c r="H158" s="493"/>
      <c r="I158" s="493"/>
      <c r="J158" s="494"/>
    </row>
    <row r="159" spans="1:10" x14ac:dyDescent="0.25">
      <c r="A159" s="492"/>
      <c r="B159" s="493"/>
      <c r="C159" s="493"/>
      <c r="D159" s="493"/>
      <c r="E159" s="493"/>
      <c r="F159" s="493"/>
      <c r="G159" s="493"/>
      <c r="H159" s="493"/>
      <c r="I159" s="493"/>
      <c r="J159" s="494"/>
    </row>
    <row r="160" spans="1:10" x14ac:dyDescent="0.25">
      <c r="A160" s="492"/>
      <c r="B160" s="493"/>
      <c r="C160" s="493"/>
      <c r="D160" s="493"/>
      <c r="E160" s="493"/>
      <c r="F160" s="493"/>
      <c r="G160" s="493"/>
      <c r="H160" s="493"/>
      <c r="I160" s="493"/>
      <c r="J160" s="494"/>
    </row>
    <row r="161" spans="1:10" x14ac:dyDescent="0.25">
      <c r="A161" s="492"/>
      <c r="B161" s="493"/>
      <c r="C161" s="493"/>
      <c r="D161" s="493"/>
      <c r="E161" s="493"/>
      <c r="F161" s="493"/>
      <c r="G161" s="493"/>
      <c r="H161" s="493"/>
      <c r="I161" s="493"/>
      <c r="J161" s="494"/>
    </row>
    <row r="162" spans="1:10" x14ac:dyDescent="0.25">
      <c r="A162" s="492"/>
      <c r="B162" s="493"/>
      <c r="C162" s="493"/>
      <c r="D162" s="493"/>
      <c r="E162" s="493"/>
      <c r="F162" s="493"/>
      <c r="G162" s="493"/>
      <c r="H162" s="493"/>
      <c r="I162" s="493"/>
      <c r="J162" s="494"/>
    </row>
    <row r="163" spans="1:10" x14ac:dyDescent="0.25">
      <c r="A163" s="492"/>
      <c r="B163" s="493"/>
      <c r="C163" s="493"/>
      <c r="D163" s="493"/>
      <c r="E163" s="493"/>
      <c r="F163" s="493"/>
      <c r="G163" s="493"/>
      <c r="H163" s="493"/>
      <c r="I163" s="493"/>
      <c r="J163" s="494"/>
    </row>
    <row r="164" spans="1:10" x14ac:dyDescent="0.25">
      <c r="A164" s="492"/>
      <c r="B164" s="493"/>
      <c r="C164" s="493"/>
      <c r="D164" s="493"/>
      <c r="E164" s="493"/>
      <c r="F164" s="493"/>
      <c r="G164" s="493"/>
      <c r="H164" s="493"/>
      <c r="I164" s="493"/>
      <c r="J164" s="494"/>
    </row>
    <row r="165" spans="1:10" x14ac:dyDescent="0.25">
      <c r="A165" s="495"/>
      <c r="B165" s="496"/>
      <c r="C165" s="496"/>
      <c r="D165" s="496"/>
      <c r="E165" s="496"/>
      <c r="F165" s="496"/>
      <c r="G165" s="496"/>
      <c r="H165" s="496"/>
      <c r="I165" s="496"/>
      <c r="J165" s="497"/>
    </row>
    <row r="166" spans="1:10" x14ac:dyDescent="0.25">
      <c r="A166" s="39"/>
      <c r="B166" s="39"/>
      <c r="C166" s="39"/>
      <c r="D166" s="39"/>
      <c r="E166" s="39"/>
      <c r="F166" s="39"/>
      <c r="G166" s="39"/>
      <c r="H166" s="39"/>
      <c r="I166" s="39"/>
      <c r="J166" s="39"/>
    </row>
    <row r="167" spans="1:10" ht="15.6" x14ac:dyDescent="0.3">
      <c r="A167" s="351" t="s">
        <v>848</v>
      </c>
      <c r="B167" s="352"/>
      <c r="C167" s="352"/>
      <c r="D167" s="352"/>
      <c r="E167" s="352"/>
      <c r="F167" s="352"/>
      <c r="G167" s="352"/>
      <c r="H167" s="349" t="str">
        <f>'CONTACT INFORMATION'!$A$24</f>
        <v>Santa Barbara</v>
      </c>
      <c r="I167" s="349"/>
      <c r="J167" s="350"/>
    </row>
    <row r="168" spans="1:10" x14ac:dyDescent="0.25">
      <c r="A168" s="163"/>
      <c r="B168" s="163"/>
      <c r="C168" s="163"/>
      <c r="D168" s="163"/>
      <c r="E168" s="163"/>
      <c r="F168" s="163"/>
      <c r="G168" s="163"/>
      <c r="H168" s="163"/>
      <c r="I168" s="163"/>
      <c r="J168" s="163"/>
    </row>
    <row r="169" spans="1:10" ht="13.8" x14ac:dyDescent="0.25">
      <c r="A169" s="506" t="s">
        <v>879</v>
      </c>
      <c r="B169" s="507"/>
      <c r="C169" s="507"/>
      <c r="D169" s="507"/>
      <c r="E169" s="507"/>
      <c r="F169" s="507"/>
      <c r="G169" s="507"/>
      <c r="H169" s="507"/>
      <c r="I169" s="507"/>
      <c r="J169" s="508"/>
    </row>
    <row r="170" spans="1:10" x14ac:dyDescent="0.25">
      <c r="A170" s="447" t="s">
        <v>854</v>
      </c>
      <c r="B170" s="448"/>
      <c r="C170" s="448"/>
      <c r="D170" s="449"/>
      <c r="E170" s="527"/>
      <c r="F170" s="528"/>
      <c r="G170" s="528"/>
      <c r="H170" s="528"/>
      <c r="I170" s="528"/>
      <c r="J170" s="529"/>
    </row>
    <row r="171" spans="1:10" x14ac:dyDescent="0.25">
      <c r="A171" s="475" t="s">
        <v>853</v>
      </c>
      <c r="B171" s="476"/>
      <c r="C171" s="476"/>
      <c r="D171" s="477"/>
      <c r="E171" s="530"/>
      <c r="F171" s="531"/>
      <c r="G171" s="531"/>
      <c r="H171" s="531"/>
      <c r="I171" s="531"/>
      <c r="J171" s="532"/>
    </row>
    <row r="172" spans="1:10" x14ac:dyDescent="0.25">
      <c r="A172" s="524" t="s">
        <v>808</v>
      </c>
      <c r="B172" s="525"/>
      <c r="C172" s="525"/>
      <c r="D172" s="526"/>
      <c r="E172" s="534"/>
      <c r="F172" s="535"/>
      <c r="G172" s="535"/>
      <c r="H172" s="535"/>
      <c r="I172" s="535"/>
      <c r="J172" s="536"/>
    </row>
    <row r="173" spans="1:10" x14ac:dyDescent="0.25">
      <c r="A173" s="157"/>
      <c r="B173" s="208"/>
      <c r="C173" s="208"/>
      <c r="D173" s="208"/>
      <c r="E173" s="441" t="s">
        <v>535</v>
      </c>
      <c r="F173" s="442"/>
      <c r="G173" s="441" t="s">
        <v>533</v>
      </c>
      <c r="H173" s="442"/>
      <c r="I173" s="481" t="s">
        <v>849</v>
      </c>
      <c r="J173" s="482"/>
    </row>
    <row r="174" spans="1:10" x14ac:dyDescent="0.25">
      <c r="A174" s="463" t="s">
        <v>527</v>
      </c>
      <c r="B174" s="464"/>
      <c r="C174" s="464"/>
      <c r="D174" s="465"/>
      <c r="E174" s="434"/>
      <c r="F174" s="434"/>
      <c r="G174" s="434"/>
      <c r="H174" s="434"/>
      <c r="I174" s="435"/>
      <c r="J174" s="435"/>
    </row>
    <row r="175" spans="1:10" x14ac:dyDescent="0.25">
      <c r="A175" s="487" t="s">
        <v>528</v>
      </c>
      <c r="B175" s="488"/>
      <c r="C175" s="488"/>
      <c r="D175" s="489"/>
      <c r="E175" s="459"/>
      <c r="F175" s="459"/>
      <c r="G175" s="433"/>
      <c r="H175" s="433"/>
      <c r="I175" s="443"/>
      <c r="J175" s="443"/>
    </row>
    <row r="176" spans="1:10" x14ac:dyDescent="0.25">
      <c r="A176" s="463" t="s">
        <v>529</v>
      </c>
      <c r="B176" s="464"/>
      <c r="C176" s="464"/>
      <c r="D176" s="465"/>
      <c r="E176" s="434"/>
      <c r="F176" s="434"/>
      <c r="G176" s="434"/>
      <c r="H176" s="434"/>
      <c r="I176" s="435"/>
      <c r="J176" s="435"/>
    </row>
    <row r="177" spans="1:10" x14ac:dyDescent="0.25">
      <c r="A177" s="487" t="s">
        <v>530</v>
      </c>
      <c r="B177" s="488"/>
      <c r="C177" s="488"/>
      <c r="D177" s="489"/>
      <c r="E177" s="459"/>
      <c r="F177" s="459"/>
      <c r="G177" s="433"/>
      <c r="H177" s="433"/>
      <c r="I177" s="443"/>
      <c r="J177" s="443"/>
    </row>
    <row r="178" spans="1:10" x14ac:dyDescent="0.25">
      <c r="A178" s="463" t="s">
        <v>531</v>
      </c>
      <c r="B178" s="464"/>
      <c r="C178" s="464"/>
      <c r="D178" s="465"/>
      <c r="E178" s="434"/>
      <c r="F178" s="434"/>
      <c r="G178" s="434"/>
      <c r="H178" s="434"/>
      <c r="I178" s="435"/>
      <c r="J178" s="435"/>
    </row>
    <row r="179" spans="1:10" x14ac:dyDescent="0.25">
      <c r="A179" s="487" t="s">
        <v>532</v>
      </c>
      <c r="B179" s="488"/>
      <c r="C179" s="488"/>
      <c r="D179" s="489"/>
      <c r="E179" s="459"/>
      <c r="F179" s="459"/>
      <c r="G179" s="433"/>
      <c r="H179" s="433"/>
      <c r="I179" s="443"/>
      <c r="J179" s="443"/>
    </row>
    <row r="180" spans="1:10" x14ac:dyDescent="0.25">
      <c r="A180" s="463" t="s">
        <v>537</v>
      </c>
      <c r="B180" s="464"/>
      <c r="C180" s="464"/>
      <c r="D180" s="465"/>
      <c r="E180" s="498"/>
      <c r="F180" s="498"/>
      <c r="G180" s="498"/>
      <c r="H180" s="498"/>
      <c r="I180" s="499"/>
      <c r="J180" s="499"/>
    </row>
    <row r="181" spans="1:10" x14ac:dyDescent="0.25">
      <c r="A181" s="486"/>
      <c r="B181" s="431"/>
      <c r="C181" s="431"/>
      <c r="D181" s="432"/>
      <c r="E181" s="459"/>
      <c r="F181" s="459"/>
      <c r="G181" s="433"/>
      <c r="H181" s="433"/>
      <c r="I181" s="433"/>
      <c r="J181" s="433"/>
    </row>
    <row r="182" spans="1:10" x14ac:dyDescent="0.25">
      <c r="A182" s="486"/>
      <c r="B182" s="431"/>
      <c r="C182" s="431"/>
      <c r="D182" s="432"/>
      <c r="E182" s="459"/>
      <c r="F182" s="459"/>
      <c r="G182" s="433"/>
      <c r="H182" s="433"/>
      <c r="I182" s="433"/>
      <c r="J182" s="433"/>
    </row>
    <row r="183" spans="1:10" x14ac:dyDescent="0.25">
      <c r="A183" s="486"/>
      <c r="B183" s="431"/>
      <c r="C183" s="431"/>
      <c r="D183" s="432"/>
      <c r="E183" s="459"/>
      <c r="F183" s="459"/>
      <c r="G183" s="433"/>
      <c r="H183" s="433"/>
      <c r="I183" s="433"/>
      <c r="J183" s="433"/>
    </row>
    <row r="184" spans="1:10" x14ac:dyDescent="0.25">
      <c r="A184" s="483" t="s">
        <v>534</v>
      </c>
      <c r="B184" s="484"/>
      <c r="C184" s="484"/>
      <c r="D184" s="485"/>
      <c r="E184" s="460">
        <f>SUM(E174:E183)</f>
        <v>0</v>
      </c>
      <c r="F184" s="460"/>
      <c r="G184" s="460">
        <f>SUM(G174:G183)</f>
        <v>0</v>
      </c>
      <c r="H184" s="460"/>
      <c r="I184" s="460">
        <f>SUM(I174:I183)</f>
        <v>0</v>
      </c>
      <c r="J184" s="460"/>
    </row>
    <row r="185" spans="1:10" x14ac:dyDescent="0.25">
      <c r="A185" s="466" t="s">
        <v>859</v>
      </c>
      <c r="B185" s="467"/>
      <c r="C185" s="467"/>
      <c r="D185" s="467"/>
      <c r="E185" s="467"/>
      <c r="F185" s="467"/>
      <c r="G185" s="467"/>
      <c r="H185" s="467"/>
      <c r="I185" s="467"/>
      <c r="J185" s="468"/>
    </row>
    <row r="186" spans="1:10" x14ac:dyDescent="0.25">
      <c r="A186" s="469" t="s">
        <v>860</v>
      </c>
      <c r="B186" s="470"/>
      <c r="C186" s="470"/>
      <c r="D186" s="470"/>
      <c r="E186" s="470"/>
      <c r="F186" s="470"/>
      <c r="G186" s="470"/>
      <c r="H186" s="470"/>
      <c r="I186" s="470"/>
      <c r="J186" s="471"/>
    </row>
    <row r="187" spans="1:10" x14ac:dyDescent="0.25">
      <c r="A187" s="469" t="s">
        <v>861</v>
      </c>
      <c r="B187" s="470"/>
      <c r="C187" s="470"/>
      <c r="D187" s="470"/>
      <c r="E187" s="470"/>
      <c r="F187" s="470"/>
      <c r="G187" s="470"/>
      <c r="H187" s="470"/>
      <c r="I187" s="470"/>
      <c r="J187" s="471"/>
    </row>
    <row r="188" spans="1:10" x14ac:dyDescent="0.25">
      <c r="A188" s="472" t="s">
        <v>862</v>
      </c>
      <c r="B188" s="473"/>
      <c r="C188" s="473"/>
      <c r="D188" s="473"/>
      <c r="E188" s="473"/>
      <c r="F188" s="473"/>
      <c r="G188" s="473"/>
      <c r="H188" s="473"/>
      <c r="I188" s="473"/>
      <c r="J188" s="474"/>
    </row>
    <row r="189" spans="1:10" x14ac:dyDescent="0.25">
      <c r="A189" s="301"/>
      <c r="B189" s="490"/>
      <c r="C189" s="490"/>
      <c r="D189" s="490"/>
      <c r="E189" s="490"/>
      <c r="F189" s="490"/>
      <c r="G189" s="490"/>
      <c r="H189" s="490"/>
      <c r="I189" s="490"/>
      <c r="J189" s="491"/>
    </row>
    <row r="190" spans="1:10" x14ac:dyDescent="0.25">
      <c r="A190" s="492"/>
      <c r="B190" s="493"/>
      <c r="C190" s="493"/>
      <c r="D190" s="493"/>
      <c r="E190" s="493"/>
      <c r="F190" s="493"/>
      <c r="G190" s="493"/>
      <c r="H190" s="493"/>
      <c r="I190" s="493"/>
      <c r="J190" s="494"/>
    </row>
    <row r="191" spans="1:10" x14ac:dyDescent="0.25">
      <c r="A191" s="492"/>
      <c r="B191" s="493"/>
      <c r="C191" s="493"/>
      <c r="D191" s="493"/>
      <c r="E191" s="493"/>
      <c r="F191" s="493"/>
      <c r="G191" s="493"/>
      <c r="H191" s="493"/>
      <c r="I191" s="493"/>
      <c r="J191" s="494"/>
    </row>
    <row r="192" spans="1:10" x14ac:dyDescent="0.25">
      <c r="A192" s="492"/>
      <c r="B192" s="493"/>
      <c r="C192" s="493"/>
      <c r="D192" s="493"/>
      <c r="E192" s="493"/>
      <c r="F192" s="493"/>
      <c r="G192" s="493"/>
      <c r="H192" s="493"/>
      <c r="I192" s="493"/>
      <c r="J192" s="494"/>
    </row>
    <row r="193" spans="1:10" x14ac:dyDescent="0.25">
      <c r="A193" s="492"/>
      <c r="B193" s="493"/>
      <c r="C193" s="493"/>
      <c r="D193" s="493"/>
      <c r="E193" s="493"/>
      <c r="F193" s="493"/>
      <c r="G193" s="493"/>
      <c r="H193" s="493"/>
      <c r="I193" s="493"/>
      <c r="J193" s="494"/>
    </row>
    <row r="194" spans="1:10" x14ac:dyDescent="0.25">
      <c r="A194" s="492"/>
      <c r="B194" s="493"/>
      <c r="C194" s="493"/>
      <c r="D194" s="493"/>
      <c r="E194" s="493"/>
      <c r="F194" s="493"/>
      <c r="G194" s="493"/>
      <c r="H194" s="493"/>
      <c r="I194" s="493"/>
      <c r="J194" s="494"/>
    </row>
    <row r="195" spans="1:10" x14ac:dyDescent="0.25">
      <c r="A195" s="492"/>
      <c r="B195" s="493"/>
      <c r="C195" s="493"/>
      <c r="D195" s="493"/>
      <c r="E195" s="493"/>
      <c r="F195" s="493"/>
      <c r="G195" s="493"/>
      <c r="H195" s="493"/>
      <c r="I195" s="493"/>
      <c r="J195" s="494"/>
    </row>
    <row r="196" spans="1:10" x14ac:dyDescent="0.25">
      <c r="A196" s="492"/>
      <c r="B196" s="493"/>
      <c r="C196" s="493"/>
      <c r="D196" s="493"/>
      <c r="E196" s="493"/>
      <c r="F196" s="493"/>
      <c r="G196" s="493"/>
      <c r="H196" s="493"/>
      <c r="I196" s="493"/>
      <c r="J196" s="494"/>
    </row>
    <row r="197" spans="1:10" x14ac:dyDescent="0.25">
      <c r="A197" s="492"/>
      <c r="B197" s="493"/>
      <c r="C197" s="493"/>
      <c r="D197" s="493"/>
      <c r="E197" s="493"/>
      <c r="F197" s="493"/>
      <c r="G197" s="493"/>
      <c r="H197" s="493"/>
      <c r="I197" s="493"/>
      <c r="J197" s="494"/>
    </row>
    <row r="198" spans="1:10" x14ac:dyDescent="0.25">
      <c r="A198" s="492"/>
      <c r="B198" s="493"/>
      <c r="C198" s="493"/>
      <c r="D198" s="493"/>
      <c r="E198" s="493"/>
      <c r="F198" s="493"/>
      <c r="G198" s="493"/>
      <c r="H198" s="493"/>
      <c r="I198" s="493"/>
      <c r="J198" s="494"/>
    </row>
    <row r="199" spans="1:10" x14ac:dyDescent="0.25">
      <c r="A199" s="492"/>
      <c r="B199" s="493"/>
      <c r="C199" s="493"/>
      <c r="D199" s="493"/>
      <c r="E199" s="493"/>
      <c r="F199" s="493"/>
      <c r="G199" s="493"/>
      <c r="H199" s="493"/>
      <c r="I199" s="493"/>
      <c r="J199" s="494"/>
    </row>
    <row r="200" spans="1:10" x14ac:dyDescent="0.25">
      <c r="A200" s="492"/>
      <c r="B200" s="493"/>
      <c r="C200" s="493"/>
      <c r="D200" s="493"/>
      <c r="E200" s="493"/>
      <c r="F200" s="493"/>
      <c r="G200" s="493"/>
      <c r="H200" s="493"/>
      <c r="I200" s="493"/>
      <c r="J200" s="494"/>
    </row>
    <row r="201" spans="1:10" x14ac:dyDescent="0.25">
      <c r="A201" s="492"/>
      <c r="B201" s="493"/>
      <c r="C201" s="493"/>
      <c r="D201" s="493"/>
      <c r="E201" s="493"/>
      <c r="F201" s="493"/>
      <c r="G201" s="493"/>
      <c r="H201" s="493"/>
      <c r="I201" s="493"/>
      <c r="J201" s="494"/>
    </row>
    <row r="202" spans="1:10" x14ac:dyDescent="0.25">
      <c r="A202" s="492"/>
      <c r="B202" s="493"/>
      <c r="C202" s="493"/>
      <c r="D202" s="493"/>
      <c r="E202" s="493"/>
      <c r="F202" s="493"/>
      <c r="G202" s="493"/>
      <c r="H202" s="493"/>
      <c r="I202" s="493"/>
      <c r="J202" s="494"/>
    </row>
    <row r="203" spans="1:10" x14ac:dyDescent="0.25">
      <c r="A203" s="492"/>
      <c r="B203" s="493"/>
      <c r="C203" s="493"/>
      <c r="D203" s="493"/>
      <c r="E203" s="493"/>
      <c r="F203" s="493"/>
      <c r="G203" s="493"/>
      <c r="H203" s="493"/>
      <c r="I203" s="493"/>
      <c r="J203" s="494"/>
    </row>
    <row r="204" spans="1:10" x14ac:dyDescent="0.25">
      <c r="A204" s="492"/>
      <c r="B204" s="493"/>
      <c r="C204" s="493"/>
      <c r="D204" s="493"/>
      <c r="E204" s="493"/>
      <c r="F204" s="493"/>
      <c r="G204" s="493"/>
      <c r="H204" s="493"/>
      <c r="I204" s="493"/>
      <c r="J204" s="494"/>
    </row>
    <row r="205" spans="1:10" x14ac:dyDescent="0.25">
      <c r="A205" s="492"/>
      <c r="B205" s="493"/>
      <c r="C205" s="493"/>
      <c r="D205" s="493"/>
      <c r="E205" s="493"/>
      <c r="F205" s="493"/>
      <c r="G205" s="493"/>
      <c r="H205" s="493"/>
      <c r="I205" s="493"/>
      <c r="J205" s="494"/>
    </row>
    <row r="206" spans="1:10" x14ac:dyDescent="0.25">
      <c r="A206" s="492"/>
      <c r="B206" s="493"/>
      <c r="C206" s="493"/>
      <c r="D206" s="493"/>
      <c r="E206" s="493"/>
      <c r="F206" s="493"/>
      <c r="G206" s="493"/>
      <c r="H206" s="493"/>
      <c r="I206" s="493"/>
      <c r="J206" s="494"/>
    </row>
    <row r="207" spans="1:10" x14ac:dyDescent="0.25">
      <c r="A207" s="492"/>
      <c r="B207" s="493"/>
      <c r="C207" s="493"/>
      <c r="D207" s="493"/>
      <c r="E207" s="493"/>
      <c r="F207" s="493"/>
      <c r="G207" s="493"/>
      <c r="H207" s="493"/>
      <c r="I207" s="493"/>
      <c r="J207" s="494"/>
    </row>
    <row r="208" spans="1:10" x14ac:dyDescent="0.25">
      <c r="A208" s="492"/>
      <c r="B208" s="493"/>
      <c r="C208" s="493"/>
      <c r="D208" s="493"/>
      <c r="E208" s="493"/>
      <c r="F208" s="493"/>
      <c r="G208" s="493"/>
      <c r="H208" s="493"/>
      <c r="I208" s="493"/>
      <c r="J208" s="494"/>
    </row>
    <row r="209" spans="1:10" x14ac:dyDescent="0.25">
      <c r="A209" s="492"/>
      <c r="B209" s="493"/>
      <c r="C209" s="493"/>
      <c r="D209" s="493"/>
      <c r="E209" s="493"/>
      <c r="F209" s="493"/>
      <c r="G209" s="493"/>
      <c r="H209" s="493"/>
      <c r="I209" s="493"/>
      <c r="J209" s="494"/>
    </row>
    <row r="210" spans="1:10" x14ac:dyDescent="0.25">
      <c r="A210" s="492"/>
      <c r="B210" s="493"/>
      <c r="C210" s="493"/>
      <c r="D210" s="493"/>
      <c r="E210" s="493"/>
      <c r="F210" s="493"/>
      <c r="G210" s="493"/>
      <c r="H210" s="493"/>
      <c r="I210" s="493"/>
      <c r="J210" s="494"/>
    </row>
    <row r="211" spans="1:10" x14ac:dyDescent="0.25">
      <c r="A211" s="492"/>
      <c r="B211" s="493"/>
      <c r="C211" s="493"/>
      <c r="D211" s="493"/>
      <c r="E211" s="493"/>
      <c r="F211" s="493"/>
      <c r="G211" s="493"/>
      <c r="H211" s="493"/>
      <c r="I211" s="493"/>
      <c r="J211" s="494"/>
    </row>
    <row r="212" spans="1:10" x14ac:dyDescent="0.25">
      <c r="A212" s="492"/>
      <c r="B212" s="493"/>
      <c r="C212" s="493"/>
      <c r="D212" s="493"/>
      <c r="E212" s="493"/>
      <c r="F212" s="493"/>
      <c r="G212" s="493"/>
      <c r="H212" s="493"/>
      <c r="I212" s="493"/>
      <c r="J212" s="494"/>
    </row>
    <row r="213" spans="1:10" x14ac:dyDescent="0.25">
      <c r="A213" s="492"/>
      <c r="B213" s="493"/>
      <c r="C213" s="493"/>
      <c r="D213" s="493"/>
      <c r="E213" s="493"/>
      <c r="F213" s="493"/>
      <c r="G213" s="493"/>
      <c r="H213" s="493"/>
      <c r="I213" s="493"/>
      <c r="J213" s="494"/>
    </row>
    <row r="214" spans="1:10" x14ac:dyDescent="0.25">
      <c r="A214" s="492"/>
      <c r="B214" s="493"/>
      <c r="C214" s="493"/>
      <c r="D214" s="493"/>
      <c r="E214" s="493"/>
      <c r="F214" s="493"/>
      <c r="G214" s="493"/>
      <c r="H214" s="493"/>
      <c r="I214" s="493"/>
      <c r="J214" s="494"/>
    </row>
    <row r="215" spans="1:10" x14ac:dyDescent="0.25">
      <c r="A215" s="492"/>
      <c r="B215" s="493"/>
      <c r="C215" s="493"/>
      <c r="D215" s="493"/>
      <c r="E215" s="493"/>
      <c r="F215" s="493"/>
      <c r="G215" s="493"/>
      <c r="H215" s="493"/>
      <c r="I215" s="493"/>
      <c r="J215" s="494"/>
    </row>
    <row r="216" spans="1:10" x14ac:dyDescent="0.25">
      <c r="A216" s="492"/>
      <c r="B216" s="493"/>
      <c r="C216" s="493"/>
      <c r="D216" s="493"/>
      <c r="E216" s="493"/>
      <c r="F216" s="493"/>
      <c r="G216" s="493"/>
      <c r="H216" s="493"/>
      <c r="I216" s="493"/>
      <c r="J216" s="494"/>
    </row>
    <row r="217" spans="1:10" x14ac:dyDescent="0.25">
      <c r="A217" s="492"/>
      <c r="B217" s="493"/>
      <c r="C217" s="493"/>
      <c r="D217" s="493"/>
      <c r="E217" s="493"/>
      <c r="F217" s="493"/>
      <c r="G217" s="493"/>
      <c r="H217" s="493"/>
      <c r="I217" s="493"/>
      <c r="J217" s="494"/>
    </row>
    <row r="218" spans="1:10" x14ac:dyDescent="0.25">
      <c r="A218" s="492"/>
      <c r="B218" s="493"/>
      <c r="C218" s="493"/>
      <c r="D218" s="493"/>
      <c r="E218" s="493"/>
      <c r="F218" s="493"/>
      <c r="G218" s="493"/>
      <c r="H218" s="493"/>
      <c r="I218" s="493"/>
      <c r="J218" s="494"/>
    </row>
    <row r="219" spans="1:10" x14ac:dyDescent="0.25">
      <c r="A219" s="492"/>
      <c r="B219" s="493"/>
      <c r="C219" s="493"/>
      <c r="D219" s="493"/>
      <c r="E219" s="493"/>
      <c r="F219" s="493"/>
      <c r="G219" s="493"/>
      <c r="H219" s="493"/>
      <c r="I219" s="493"/>
      <c r="J219" s="494"/>
    </row>
    <row r="220" spans="1:10" x14ac:dyDescent="0.25">
      <c r="A220" s="495"/>
      <c r="B220" s="496"/>
      <c r="C220" s="496"/>
      <c r="D220" s="496"/>
      <c r="E220" s="496"/>
      <c r="F220" s="496"/>
      <c r="G220" s="496"/>
      <c r="H220" s="496"/>
      <c r="I220" s="496"/>
      <c r="J220" s="497"/>
    </row>
    <row r="222" spans="1:10" ht="15.6" x14ac:dyDescent="0.3">
      <c r="A222" s="351" t="s">
        <v>848</v>
      </c>
      <c r="B222" s="352"/>
      <c r="C222" s="352"/>
      <c r="D222" s="352"/>
      <c r="E222" s="352"/>
      <c r="F222" s="352"/>
      <c r="G222" s="352"/>
      <c r="H222" s="349" t="str">
        <f>'CONTACT INFORMATION'!$A$24</f>
        <v>Santa Barbara</v>
      </c>
      <c r="I222" s="349"/>
      <c r="J222" s="350"/>
    </row>
    <row r="223" spans="1:10" x14ac:dyDescent="0.25">
      <c r="A223" s="163"/>
      <c r="B223" s="163"/>
      <c r="C223" s="163"/>
      <c r="D223" s="163"/>
      <c r="E223" s="163"/>
      <c r="F223" s="163"/>
      <c r="G223" s="163"/>
      <c r="H223" s="163"/>
      <c r="I223" s="163"/>
      <c r="J223" s="163"/>
    </row>
    <row r="224" spans="1:10" ht="13.8" x14ac:dyDescent="0.25">
      <c r="A224" s="506" t="s">
        <v>880</v>
      </c>
      <c r="B224" s="507"/>
      <c r="C224" s="507"/>
      <c r="D224" s="507"/>
      <c r="E224" s="507"/>
      <c r="F224" s="507"/>
      <c r="G224" s="507"/>
      <c r="H224" s="507"/>
      <c r="I224" s="507"/>
      <c r="J224" s="508"/>
    </row>
    <row r="225" spans="1:10" x14ac:dyDescent="0.25">
      <c r="A225" s="447" t="s">
        <v>854</v>
      </c>
      <c r="B225" s="448"/>
      <c r="C225" s="448"/>
      <c r="D225" s="449"/>
      <c r="E225" s="527"/>
      <c r="F225" s="528"/>
      <c r="G225" s="528"/>
      <c r="H225" s="528"/>
      <c r="I225" s="528"/>
      <c r="J225" s="529"/>
    </row>
    <row r="226" spans="1:10" x14ac:dyDescent="0.25">
      <c r="A226" s="475" t="s">
        <v>853</v>
      </c>
      <c r="B226" s="476"/>
      <c r="C226" s="476"/>
      <c r="D226" s="477"/>
      <c r="E226" s="530"/>
      <c r="F226" s="531"/>
      <c r="G226" s="531"/>
      <c r="H226" s="531"/>
      <c r="I226" s="531"/>
      <c r="J226" s="532"/>
    </row>
    <row r="227" spans="1:10" x14ac:dyDescent="0.25">
      <c r="A227" s="524" t="s">
        <v>808</v>
      </c>
      <c r="B227" s="525"/>
      <c r="C227" s="525"/>
      <c r="D227" s="526"/>
      <c r="E227" s="534"/>
      <c r="F227" s="535"/>
      <c r="G227" s="535"/>
      <c r="H227" s="535"/>
      <c r="I227" s="535"/>
      <c r="J227" s="536"/>
    </row>
    <row r="228" spans="1:10" x14ac:dyDescent="0.25">
      <c r="A228" s="157"/>
      <c r="B228" s="208"/>
      <c r="C228" s="208"/>
      <c r="D228" s="208"/>
      <c r="E228" s="441" t="s">
        <v>535</v>
      </c>
      <c r="F228" s="442"/>
      <c r="G228" s="441" t="s">
        <v>533</v>
      </c>
      <c r="H228" s="442"/>
      <c r="I228" s="481" t="s">
        <v>849</v>
      </c>
      <c r="J228" s="482"/>
    </row>
    <row r="229" spans="1:10" x14ac:dyDescent="0.25">
      <c r="A229" s="463" t="s">
        <v>527</v>
      </c>
      <c r="B229" s="464"/>
      <c r="C229" s="464"/>
      <c r="D229" s="465"/>
      <c r="E229" s="434"/>
      <c r="F229" s="434"/>
      <c r="G229" s="434"/>
      <c r="H229" s="434"/>
      <c r="I229" s="435"/>
      <c r="J229" s="435"/>
    </row>
    <row r="230" spans="1:10" x14ac:dyDescent="0.25">
      <c r="A230" s="487" t="s">
        <v>528</v>
      </c>
      <c r="B230" s="488"/>
      <c r="C230" s="488"/>
      <c r="D230" s="489"/>
      <c r="E230" s="459"/>
      <c r="F230" s="459"/>
      <c r="G230" s="433"/>
      <c r="H230" s="433"/>
      <c r="I230" s="443"/>
      <c r="J230" s="443"/>
    </row>
    <row r="231" spans="1:10" x14ac:dyDescent="0.25">
      <c r="A231" s="463" t="s">
        <v>529</v>
      </c>
      <c r="B231" s="464"/>
      <c r="C231" s="464"/>
      <c r="D231" s="465"/>
      <c r="E231" s="434"/>
      <c r="F231" s="434"/>
      <c r="G231" s="434"/>
      <c r="H231" s="434"/>
      <c r="I231" s="435"/>
      <c r="J231" s="435"/>
    </row>
    <row r="232" spans="1:10" x14ac:dyDescent="0.25">
      <c r="A232" s="487" t="s">
        <v>530</v>
      </c>
      <c r="B232" s="488"/>
      <c r="C232" s="488"/>
      <c r="D232" s="489"/>
      <c r="E232" s="459"/>
      <c r="F232" s="459"/>
      <c r="G232" s="433"/>
      <c r="H232" s="433"/>
      <c r="I232" s="443"/>
      <c r="J232" s="443"/>
    </row>
    <row r="233" spans="1:10" x14ac:dyDescent="0.25">
      <c r="A233" s="463" t="s">
        <v>531</v>
      </c>
      <c r="B233" s="464"/>
      <c r="C233" s="464"/>
      <c r="D233" s="465"/>
      <c r="E233" s="434"/>
      <c r="F233" s="434"/>
      <c r="G233" s="434"/>
      <c r="H233" s="434"/>
      <c r="I233" s="435"/>
      <c r="J233" s="435"/>
    </row>
    <row r="234" spans="1:10" x14ac:dyDescent="0.25">
      <c r="A234" s="487" t="s">
        <v>532</v>
      </c>
      <c r="B234" s="488"/>
      <c r="C234" s="488"/>
      <c r="D234" s="489"/>
      <c r="E234" s="459"/>
      <c r="F234" s="459"/>
      <c r="G234" s="433"/>
      <c r="H234" s="433"/>
      <c r="I234" s="443"/>
      <c r="J234" s="443"/>
    </row>
    <row r="235" spans="1:10" x14ac:dyDescent="0.25">
      <c r="A235" s="463" t="s">
        <v>537</v>
      </c>
      <c r="B235" s="464"/>
      <c r="C235" s="464"/>
      <c r="D235" s="465"/>
      <c r="E235" s="498"/>
      <c r="F235" s="498"/>
      <c r="G235" s="498"/>
      <c r="H235" s="498"/>
      <c r="I235" s="499"/>
      <c r="J235" s="499"/>
    </row>
    <row r="236" spans="1:10" x14ac:dyDescent="0.25">
      <c r="A236" s="486"/>
      <c r="B236" s="431"/>
      <c r="C236" s="431"/>
      <c r="D236" s="432"/>
      <c r="E236" s="459"/>
      <c r="F236" s="459"/>
      <c r="G236" s="433"/>
      <c r="H236" s="433"/>
      <c r="I236" s="433"/>
      <c r="J236" s="433"/>
    </row>
    <row r="237" spans="1:10" x14ac:dyDescent="0.25">
      <c r="A237" s="486"/>
      <c r="B237" s="431"/>
      <c r="C237" s="431"/>
      <c r="D237" s="432"/>
      <c r="E237" s="459"/>
      <c r="F237" s="459"/>
      <c r="G237" s="433"/>
      <c r="H237" s="433"/>
      <c r="I237" s="433"/>
      <c r="J237" s="433"/>
    </row>
    <row r="238" spans="1:10" x14ac:dyDescent="0.25">
      <c r="A238" s="486"/>
      <c r="B238" s="431"/>
      <c r="C238" s="431"/>
      <c r="D238" s="432"/>
      <c r="E238" s="459"/>
      <c r="F238" s="459"/>
      <c r="G238" s="433"/>
      <c r="H238" s="433"/>
      <c r="I238" s="433"/>
      <c r="J238" s="433"/>
    </row>
    <row r="239" spans="1:10" x14ac:dyDescent="0.25">
      <c r="A239" s="483" t="s">
        <v>534</v>
      </c>
      <c r="B239" s="484"/>
      <c r="C239" s="484"/>
      <c r="D239" s="485"/>
      <c r="E239" s="460">
        <f>SUM(E229:E238)</f>
        <v>0</v>
      </c>
      <c r="F239" s="460"/>
      <c r="G239" s="460">
        <f>SUM(G229:G238)</f>
        <v>0</v>
      </c>
      <c r="H239" s="460"/>
      <c r="I239" s="460">
        <f>SUM(I229:I238)</f>
        <v>0</v>
      </c>
      <c r="J239" s="460"/>
    </row>
    <row r="240" spans="1:10" x14ac:dyDescent="0.25">
      <c r="A240" s="466" t="s">
        <v>859</v>
      </c>
      <c r="B240" s="467"/>
      <c r="C240" s="467"/>
      <c r="D240" s="467"/>
      <c r="E240" s="467"/>
      <c r="F240" s="467"/>
      <c r="G240" s="467"/>
      <c r="H240" s="467"/>
      <c r="I240" s="467"/>
      <c r="J240" s="468"/>
    </row>
    <row r="241" spans="1:10" x14ac:dyDescent="0.25">
      <c r="A241" s="469" t="s">
        <v>860</v>
      </c>
      <c r="B241" s="470"/>
      <c r="C241" s="470"/>
      <c r="D241" s="470"/>
      <c r="E241" s="470"/>
      <c r="F241" s="470"/>
      <c r="G241" s="470"/>
      <c r="H241" s="470"/>
      <c r="I241" s="470"/>
      <c r="J241" s="471"/>
    </row>
    <row r="242" spans="1:10" x14ac:dyDescent="0.25">
      <c r="A242" s="469" t="s">
        <v>861</v>
      </c>
      <c r="B242" s="470"/>
      <c r="C242" s="470"/>
      <c r="D242" s="470"/>
      <c r="E242" s="470"/>
      <c r="F242" s="470"/>
      <c r="G242" s="470"/>
      <c r="H242" s="470"/>
      <c r="I242" s="470"/>
      <c r="J242" s="471"/>
    </row>
    <row r="243" spans="1:10" x14ac:dyDescent="0.25">
      <c r="A243" s="472" t="s">
        <v>862</v>
      </c>
      <c r="B243" s="473"/>
      <c r="C243" s="473"/>
      <c r="D243" s="473"/>
      <c r="E243" s="473"/>
      <c r="F243" s="473"/>
      <c r="G243" s="473"/>
      <c r="H243" s="473"/>
      <c r="I243" s="473"/>
      <c r="J243" s="474"/>
    </row>
    <row r="244" spans="1:10" x14ac:dyDescent="0.25">
      <c r="A244" s="301"/>
      <c r="B244" s="490"/>
      <c r="C244" s="490"/>
      <c r="D244" s="490"/>
      <c r="E244" s="490"/>
      <c r="F244" s="490"/>
      <c r="G244" s="490"/>
      <c r="H244" s="490"/>
      <c r="I244" s="490"/>
      <c r="J244" s="491"/>
    </row>
    <row r="245" spans="1:10" x14ac:dyDescent="0.25">
      <c r="A245" s="492"/>
      <c r="B245" s="493"/>
      <c r="C245" s="493"/>
      <c r="D245" s="493"/>
      <c r="E245" s="493"/>
      <c r="F245" s="493"/>
      <c r="G245" s="493"/>
      <c r="H245" s="493"/>
      <c r="I245" s="493"/>
      <c r="J245" s="494"/>
    </row>
    <row r="246" spans="1:10" x14ac:dyDescent="0.25">
      <c r="A246" s="492"/>
      <c r="B246" s="493"/>
      <c r="C246" s="493"/>
      <c r="D246" s="493"/>
      <c r="E246" s="493"/>
      <c r="F246" s="493"/>
      <c r="G246" s="493"/>
      <c r="H246" s="493"/>
      <c r="I246" s="493"/>
      <c r="J246" s="494"/>
    </row>
    <row r="247" spans="1:10" x14ac:dyDescent="0.25">
      <c r="A247" s="492"/>
      <c r="B247" s="493"/>
      <c r="C247" s="493"/>
      <c r="D247" s="493"/>
      <c r="E247" s="493"/>
      <c r="F247" s="493"/>
      <c r="G247" s="493"/>
      <c r="H247" s="493"/>
      <c r="I247" s="493"/>
      <c r="J247" s="494"/>
    </row>
    <row r="248" spans="1:10" x14ac:dyDescent="0.25">
      <c r="A248" s="492"/>
      <c r="B248" s="493"/>
      <c r="C248" s="493"/>
      <c r="D248" s="493"/>
      <c r="E248" s="493"/>
      <c r="F248" s="493"/>
      <c r="G248" s="493"/>
      <c r="H248" s="493"/>
      <c r="I248" s="493"/>
      <c r="J248" s="494"/>
    </row>
    <row r="249" spans="1:10" x14ac:dyDescent="0.25">
      <c r="A249" s="492"/>
      <c r="B249" s="493"/>
      <c r="C249" s="493"/>
      <c r="D249" s="493"/>
      <c r="E249" s="493"/>
      <c r="F249" s="493"/>
      <c r="G249" s="493"/>
      <c r="H249" s="493"/>
      <c r="I249" s="493"/>
      <c r="J249" s="494"/>
    </row>
    <row r="250" spans="1:10" x14ac:dyDescent="0.25">
      <c r="A250" s="492"/>
      <c r="B250" s="493"/>
      <c r="C250" s="493"/>
      <c r="D250" s="493"/>
      <c r="E250" s="493"/>
      <c r="F250" s="493"/>
      <c r="G250" s="493"/>
      <c r="H250" s="493"/>
      <c r="I250" s="493"/>
      <c r="J250" s="494"/>
    </row>
    <row r="251" spans="1:10" x14ac:dyDescent="0.25">
      <c r="A251" s="492"/>
      <c r="B251" s="493"/>
      <c r="C251" s="493"/>
      <c r="D251" s="493"/>
      <c r="E251" s="493"/>
      <c r="F251" s="493"/>
      <c r="G251" s="493"/>
      <c r="H251" s="493"/>
      <c r="I251" s="493"/>
      <c r="J251" s="494"/>
    </row>
    <row r="252" spans="1:10" x14ac:dyDescent="0.25">
      <c r="A252" s="492"/>
      <c r="B252" s="493"/>
      <c r="C252" s="493"/>
      <c r="D252" s="493"/>
      <c r="E252" s="493"/>
      <c r="F252" s="493"/>
      <c r="G252" s="493"/>
      <c r="H252" s="493"/>
      <c r="I252" s="493"/>
      <c r="J252" s="494"/>
    </row>
    <row r="253" spans="1:10" x14ac:dyDescent="0.25">
      <c r="A253" s="492"/>
      <c r="B253" s="493"/>
      <c r="C253" s="493"/>
      <c r="D253" s="493"/>
      <c r="E253" s="493"/>
      <c r="F253" s="493"/>
      <c r="G253" s="493"/>
      <c r="H253" s="493"/>
      <c r="I253" s="493"/>
      <c r="J253" s="494"/>
    </row>
    <row r="254" spans="1:10" x14ac:dyDescent="0.25">
      <c r="A254" s="492"/>
      <c r="B254" s="493"/>
      <c r="C254" s="493"/>
      <c r="D254" s="493"/>
      <c r="E254" s="493"/>
      <c r="F254" s="493"/>
      <c r="G254" s="493"/>
      <c r="H254" s="493"/>
      <c r="I254" s="493"/>
      <c r="J254" s="494"/>
    </row>
    <row r="255" spans="1:10" x14ac:dyDescent="0.25">
      <c r="A255" s="492"/>
      <c r="B255" s="493"/>
      <c r="C255" s="493"/>
      <c r="D255" s="493"/>
      <c r="E255" s="493"/>
      <c r="F255" s="493"/>
      <c r="G255" s="493"/>
      <c r="H255" s="493"/>
      <c r="I255" s="493"/>
      <c r="J255" s="494"/>
    </row>
    <row r="256" spans="1:10" x14ac:dyDescent="0.25">
      <c r="A256" s="492"/>
      <c r="B256" s="493"/>
      <c r="C256" s="493"/>
      <c r="D256" s="493"/>
      <c r="E256" s="493"/>
      <c r="F256" s="493"/>
      <c r="G256" s="493"/>
      <c r="H256" s="493"/>
      <c r="I256" s="493"/>
      <c r="J256" s="494"/>
    </row>
    <row r="257" spans="1:10" x14ac:dyDescent="0.25">
      <c r="A257" s="492"/>
      <c r="B257" s="493"/>
      <c r="C257" s="493"/>
      <c r="D257" s="493"/>
      <c r="E257" s="493"/>
      <c r="F257" s="493"/>
      <c r="G257" s="493"/>
      <c r="H257" s="493"/>
      <c r="I257" s="493"/>
      <c r="J257" s="494"/>
    </row>
    <row r="258" spans="1:10" x14ac:dyDescent="0.25">
      <c r="A258" s="492"/>
      <c r="B258" s="493"/>
      <c r="C258" s="493"/>
      <c r="D258" s="493"/>
      <c r="E258" s="493"/>
      <c r="F258" s="493"/>
      <c r="G258" s="493"/>
      <c r="H258" s="493"/>
      <c r="I258" s="493"/>
      <c r="J258" s="494"/>
    </row>
    <row r="259" spans="1:10" x14ac:dyDescent="0.25">
      <c r="A259" s="492"/>
      <c r="B259" s="493"/>
      <c r="C259" s="493"/>
      <c r="D259" s="493"/>
      <c r="E259" s="493"/>
      <c r="F259" s="493"/>
      <c r="G259" s="493"/>
      <c r="H259" s="493"/>
      <c r="I259" s="493"/>
      <c r="J259" s="494"/>
    </row>
    <row r="260" spans="1:10" x14ac:dyDescent="0.25">
      <c r="A260" s="492"/>
      <c r="B260" s="493"/>
      <c r="C260" s="493"/>
      <c r="D260" s="493"/>
      <c r="E260" s="493"/>
      <c r="F260" s="493"/>
      <c r="G260" s="493"/>
      <c r="H260" s="493"/>
      <c r="I260" s="493"/>
      <c r="J260" s="494"/>
    </row>
    <row r="261" spans="1:10" x14ac:dyDescent="0.25">
      <c r="A261" s="492"/>
      <c r="B261" s="493"/>
      <c r="C261" s="493"/>
      <c r="D261" s="493"/>
      <c r="E261" s="493"/>
      <c r="F261" s="493"/>
      <c r="G261" s="493"/>
      <c r="H261" s="493"/>
      <c r="I261" s="493"/>
      <c r="J261" s="494"/>
    </row>
    <row r="262" spans="1:10" x14ac:dyDescent="0.25">
      <c r="A262" s="492"/>
      <c r="B262" s="493"/>
      <c r="C262" s="493"/>
      <c r="D262" s="493"/>
      <c r="E262" s="493"/>
      <c r="F262" s="493"/>
      <c r="G262" s="493"/>
      <c r="H262" s="493"/>
      <c r="I262" s="493"/>
      <c r="J262" s="494"/>
    </row>
    <row r="263" spans="1:10" x14ac:dyDescent="0.25">
      <c r="A263" s="492"/>
      <c r="B263" s="493"/>
      <c r="C263" s="493"/>
      <c r="D263" s="493"/>
      <c r="E263" s="493"/>
      <c r="F263" s="493"/>
      <c r="G263" s="493"/>
      <c r="H263" s="493"/>
      <c r="I263" s="493"/>
      <c r="J263" s="494"/>
    </row>
    <row r="264" spans="1:10" x14ac:dyDescent="0.25">
      <c r="A264" s="492"/>
      <c r="B264" s="493"/>
      <c r="C264" s="493"/>
      <c r="D264" s="493"/>
      <c r="E264" s="493"/>
      <c r="F264" s="493"/>
      <c r="G264" s="493"/>
      <c r="H264" s="493"/>
      <c r="I264" s="493"/>
      <c r="J264" s="494"/>
    </row>
    <row r="265" spans="1:10" x14ac:dyDescent="0.25">
      <c r="A265" s="492"/>
      <c r="B265" s="493"/>
      <c r="C265" s="493"/>
      <c r="D265" s="493"/>
      <c r="E265" s="493"/>
      <c r="F265" s="493"/>
      <c r="G265" s="493"/>
      <c r="H265" s="493"/>
      <c r="I265" s="493"/>
      <c r="J265" s="494"/>
    </row>
    <row r="266" spans="1:10" x14ac:dyDescent="0.25">
      <c r="A266" s="492"/>
      <c r="B266" s="493"/>
      <c r="C266" s="493"/>
      <c r="D266" s="493"/>
      <c r="E266" s="493"/>
      <c r="F266" s="493"/>
      <c r="G266" s="493"/>
      <c r="H266" s="493"/>
      <c r="I266" s="493"/>
      <c r="J266" s="494"/>
    </row>
    <row r="267" spans="1:10" x14ac:dyDescent="0.25">
      <c r="A267" s="492"/>
      <c r="B267" s="493"/>
      <c r="C267" s="493"/>
      <c r="D267" s="493"/>
      <c r="E267" s="493"/>
      <c r="F267" s="493"/>
      <c r="G267" s="493"/>
      <c r="H267" s="493"/>
      <c r="I267" s="493"/>
      <c r="J267" s="494"/>
    </row>
    <row r="268" spans="1:10" x14ac:dyDescent="0.25">
      <c r="A268" s="492"/>
      <c r="B268" s="493"/>
      <c r="C268" s="493"/>
      <c r="D268" s="493"/>
      <c r="E268" s="493"/>
      <c r="F268" s="493"/>
      <c r="G268" s="493"/>
      <c r="H268" s="493"/>
      <c r="I268" s="493"/>
      <c r="J268" s="494"/>
    </row>
    <row r="269" spans="1:10" x14ac:dyDescent="0.25">
      <c r="A269" s="492"/>
      <c r="B269" s="493"/>
      <c r="C269" s="493"/>
      <c r="D269" s="493"/>
      <c r="E269" s="493"/>
      <c r="F269" s="493"/>
      <c r="G269" s="493"/>
      <c r="H269" s="493"/>
      <c r="I269" s="493"/>
      <c r="J269" s="494"/>
    </row>
    <row r="270" spans="1:10" x14ac:dyDescent="0.25">
      <c r="A270" s="492"/>
      <c r="B270" s="493"/>
      <c r="C270" s="493"/>
      <c r="D270" s="493"/>
      <c r="E270" s="493"/>
      <c r="F270" s="493"/>
      <c r="G270" s="493"/>
      <c r="H270" s="493"/>
      <c r="I270" s="493"/>
      <c r="J270" s="494"/>
    </row>
    <row r="271" spans="1:10" x14ac:dyDescent="0.25">
      <c r="A271" s="492"/>
      <c r="B271" s="493"/>
      <c r="C271" s="493"/>
      <c r="D271" s="493"/>
      <c r="E271" s="493"/>
      <c r="F271" s="493"/>
      <c r="G271" s="493"/>
      <c r="H271" s="493"/>
      <c r="I271" s="493"/>
      <c r="J271" s="494"/>
    </row>
    <row r="272" spans="1:10" x14ac:dyDescent="0.25">
      <c r="A272" s="492"/>
      <c r="B272" s="493"/>
      <c r="C272" s="493"/>
      <c r="D272" s="493"/>
      <c r="E272" s="493"/>
      <c r="F272" s="493"/>
      <c r="G272" s="493"/>
      <c r="H272" s="493"/>
      <c r="I272" s="493"/>
      <c r="J272" s="494"/>
    </row>
    <row r="273" spans="1:10" x14ac:dyDescent="0.25">
      <c r="A273" s="492"/>
      <c r="B273" s="493"/>
      <c r="C273" s="493"/>
      <c r="D273" s="493"/>
      <c r="E273" s="493"/>
      <c r="F273" s="493"/>
      <c r="G273" s="493"/>
      <c r="H273" s="493"/>
      <c r="I273" s="493"/>
      <c r="J273" s="494"/>
    </row>
    <row r="274" spans="1:10" x14ac:dyDescent="0.25">
      <c r="A274" s="492"/>
      <c r="B274" s="493"/>
      <c r="C274" s="493"/>
      <c r="D274" s="493"/>
      <c r="E274" s="493"/>
      <c r="F274" s="493"/>
      <c r="G274" s="493"/>
      <c r="H274" s="493"/>
      <c r="I274" s="493"/>
      <c r="J274" s="494"/>
    </row>
    <row r="275" spans="1:10" x14ac:dyDescent="0.25">
      <c r="A275" s="495"/>
      <c r="B275" s="496"/>
      <c r="C275" s="496"/>
      <c r="D275" s="496"/>
      <c r="E275" s="496"/>
      <c r="F275" s="496"/>
      <c r="G275" s="496"/>
      <c r="H275" s="496"/>
      <c r="I275" s="496"/>
      <c r="J275" s="497"/>
    </row>
    <row r="277" spans="1:10" ht="15.6" x14ac:dyDescent="0.3">
      <c r="A277" s="351" t="s">
        <v>848</v>
      </c>
      <c r="B277" s="352"/>
      <c r="C277" s="352"/>
      <c r="D277" s="352"/>
      <c r="E277" s="352"/>
      <c r="F277" s="352"/>
      <c r="G277" s="352"/>
      <c r="H277" s="349" t="str">
        <f>'CONTACT INFORMATION'!$A$24</f>
        <v>Santa Barbara</v>
      </c>
      <c r="I277" s="349"/>
      <c r="J277" s="350"/>
    </row>
    <row r="278" spans="1:10" ht="15.6" x14ac:dyDescent="0.3">
      <c r="A278" s="57"/>
      <c r="B278" s="57"/>
      <c r="C278" s="57"/>
      <c r="D278" s="57"/>
      <c r="E278" s="57"/>
      <c r="F278" s="57"/>
      <c r="G278" s="57"/>
      <c r="H278" s="57"/>
      <c r="I278" s="57"/>
      <c r="J278" s="57"/>
    </row>
    <row r="279" spans="1:10" ht="13.8" x14ac:dyDescent="0.25">
      <c r="A279" s="506" t="s">
        <v>900</v>
      </c>
      <c r="B279" s="507"/>
      <c r="C279" s="507"/>
      <c r="D279" s="507"/>
      <c r="E279" s="507"/>
      <c r="F279" s="507"/>
      <c r="G279" s="507"/>
      <c r="H279" s="507"/>
      <c r="I279" s="507"/>
      <c r="J279" s="508"/>
    </row>
    <row r="280" spans="1:10" ht="13.35" customHeight="1" x14ac:dyDescent="0.25">
      <c r="A280" s="447" t="s">
        <v>854</v>
      </c>
      <c r="B280" s="522"/>
      <c r="C280" s="522"/>
      <c r="D280" s="523"/>
      <c r="E280" s="527"/>
      <c r="F280" s="528"/>
      <c r="G280" s="528"/>
      <c r="H280" s="528"/>
      <c r="I280" s="528"/>
      <c r="J280" s="529"/>
    </row>
    <row r="281" spans="1:10" ht="13.35" customHeight="1" x14ac:dyDescent="0.25">
      <c r="A281" s="475" t="s">
        <v>853</v>
      </c>
      <c r="B281" s="476"/>
      <c r="C281" s="476"/>
      <c r="D281" s="477"/>
      <c r="E281" s="530"/>
      <c r="F281" s="531"/>
      <c r="G281" s="531"/>
      <c r="H281" s="531"/>
      <c r="I281" s="531"/>
      <c r="J281" s="532"/>
    </row>
    <row r="282" spans="1:10" x14ac:dyDescent="0.25">
      <c r="A282" s="500" t="s">
        <v>808</v>
      </c>
      <c r="B282" s="501"/>
      <c r="C282" s="501"/>
      <c r="D282" s="502"/>
      <c r="E282" s="478"/>
      <c r="F282" s="479"/>
      <c r="G282" s="479"/>
      <c r="H282" s="479"/>
      <c r="I282" s="479"/>
      <c r="J282" s="480"/>
    </row>
    <row r="283" spans="1:10" ht="13.35" customHeight="1" x14ac:dyDescent="0.25">
      <c r="A283" s="58"/>
      <c r="B283" s="59"/>
      <c r="C283" s="59"/>
      <c r="D283" s="59"/>
      <c r="E283" s="543" t="s">
        <v>535</v>
      </c>
      <c r="F283" s="543"/>
      <c r="G283" s="543" t="s">
        <v>533</v>
      </c>
      <c r="H283" s="543"/>
      <c r="I283" s="544" t="s">
        <v>849</v>
      </c>
      <c r="J283" s="545"/>
    </row>
    <row r="284" spans="1:10" x14ac:dyDescent="0.25">
      <c r="A284" s="463" t="s">
        <v>527</v>
      </c>
      <c r="B284" s="464"/>
      <c r="C284" s="464"/>
      <c r="D284" s="465"/>
      <c r="E284" s="546"/>
      <c r="F284" s="547"/>
      <c r="G284" s="546"/>
      <c r="H284" s="547"/>
      <c r="I284" s="548"/>
      <c r="J284" s="549"/>
    </row>
    <row r="285" spans="1:10" x14ac:dyDescent="0.25">
      <c r="A285" s="487" t="s">
        <v>528</v>
      </c>
      <c r="B285" s="488"/>
      <c r="C285" s="488"/>
      <c r="D285" s="489"/>
      <c r="E285" s="541"/>
      <c r="F285" s="542"/>
      <c r="G285" s="539"/>
      <c r="H285" s="540"/>
      <c r="I285" s="537"/>
      <c r="J285" s="538"/>
    </row>
    <row r="286" spans="1:10" x14ac:dyDescent="0.25">
      <c r="A286" s="463" t="s">
        <v>529</v>
      </c>
      <c r="B286" s="464"/>
      <c r="C286" s="464"/>
      <c r="D286" s="465"/>
      <c r="E286" s="546"/>
      <c r="F286" s="547"/>
      <c r="G286" s="546"/>
      <c r="H286" s="547"/>
      <c r="I286" s="548"/>
      <c r="J286" s="549"/>
    </row>
    <row r="287" spans="1:10" x14ac:dyDescent="0.25">
      <c r="A287" s="487" t="s">
        <v>530</v>
      </c>
      <c r="B287" s="488"/>
      <c r="C287" s="488"/>
      <c r="D287" s="489"/>
      <c r="E287" s="541"/>
      <c r="F287" s="542"/>
      <c r="G287" s="539"/>
      <c r="H287" s="540"/>
      <c r="I287" s="537"/>
      <c r="J287" s="538"/>
    </row>
    <row r="288" spans="1:10" x14ac:dyDescent="0.25">
      <c r="A288" s="463" t="s">
        <v>531</v>
      </c>
      <c r="B288" s="464"/>
      <c r="C288" s="464"/>
      <c r="D288" s="465"/>
      <c r="E288" s="546"/>
      <c r="F288" s="547"/>
      <c r="G288" s="546"/>
      <c r="H288" s="547"/>
      <c r="I288" s="548"/>
      <c r="J288" s="549"/>
    </row>
    <row r="289" spans="1:10" x14ac:dyDescent="0.25">
      <c r="A289" s="487" t="s">
        <v>532</v>
      </c>
      <c r="B289" s="488"/>
      <c r="C289" s="488"/>
      <c r="D289" s="489"/>
      <c r="E289" s="541"/>
      <c r="F289" s="542"/>
      <c r="G289" s="539"/>
      <c r="H289" s="540"/>
      <c r="I289" s="537"/>
      <c r="J289" s="538"/>
    </row>
    <row r="290" spans="1:10" x14ac:dyDescent="0.25">
      <c r="A290" s="463" t="s">
        <v>537</v>
      </c>
      <c r="B290" s="464"/>
      <c r="C290" s="464"/>
      <c r="D290" s="465"/>
      <c r="E290" s="550"/>
      <c r="F290" s="551"/>
      <c r="G290" s="550"/>
      <c r="H290" s="551"/>
      <c r="I290" s="552"/>
      <c r="J290" s="553"/>
    </row>
    <row r="291" spans="1:10" x14ac:dyDescent="0.25">
      <c r="A291" s="486"/>
      <c r="B291" s="431"/>
      <c r="C291" s="431"/>
      <c r="D291" s="432"/>
      <c r="E291" s="541"/>
      <c r="F291" s="542"/>
      <c r="G291" s="539"/>
      <c r="H291" s="540"/>
      <c r="I291" s="539"/>
      <c r="J291" s="540"/>
    </row>
    <row r="292" spans="1:10" x14ac:dyDescent="0.25">
      <c r="A292" s="486"/>
      <c r="B292" s="431"/>
      <c r="C292" s="431"/>
      <c r="D292" s="432"/>
      <c r="E292" s="541"/>
      <c r="F292" s="542"/>
      <c r="G292" s="539"/>
      <c r="H292" s="540"/>
      <c r="I292" s="539"/>
      <c r="J292" s="540"/>
    </row>
    <row r="293" spans="1:10" x14ac:dyDescent="0.25">
      <c r="A293" s="486"/>
      <c r="B293" s="431"/>
      <c r="C293" s="431"/>
      <c r="D293" s="432"/>
      <c r="E293" s="541"/>
      <c r="F293" s="542"/>
      <c r="G293" s="539"/>
      <c r="H293" s="540"/>
      <c r="I293" s="539"/>
      <c r="J293" s="540"/>
    </row>
    <row r="294" spans="1:10" x14ac:dyDescent="0.25">
      <c r="A294" s="483" t="s">
        <v>534</v>
      </c>
      <c r="B294" s="484"/>
      <c r="C294" s="484"/>
      <c r="D294" s="485"/>
      <c r="E294" s="560">
        <f>SUM(E284:E293)</f>
        <v>0</v>
      </c>
      <c r="F294" s="561"/>
      <c r="G294" s="560">
        <f>SUM(G284:G293)</f>
        <v>0</v>
      </c>
      <c r="H294" s="561"/>
      <c r="I294" s="560">
        <f>SUM(I284:I293)</f>
        <v>0</v>
      </c>
      <c r="J294" s="561"/>
    </row>
    <row r="295" spans="1:10" ht="13.35" customHeight="1" x14ac:dyDescent="0.25">
      <c r="A295" s="466" t="s">
        <v>859</v>
      </c>
      <c r="B295" s="554"/>
      <c r="C295" s="554"/>
      <c r="D295" s="554"/>
      <c r="E295" s="554"/>
      <c r="F295" s="554"/>
      <c r="G295" s="554"/>
      <c r="H295" s="554"/>
      <c r="I295" s="554"/>
      <c r="J295" s="555"/>
    </row>
    <row r="296" spans="1:10" ht="13.35" customHeight="1" x14ac:dyDescent="0.25">
      <c r="A296" s="469" t="s">
        <v>860</v>
      </c>
      <c r="B296" s="556"/>
      <c r="C296" s="556"/>
      <c r="D296" s="556"/>
      <c r="E296" s="556"/>
      <c r="F296" s="556"/>
      <c r="G296" s="556"/>
      <c r="H296" s="556"/>
      <c r="I296" s="556"/>
      <c r="J296" s="557"/>
    </row>
    <row r="297" spans="1:10" ht="13.35" customHeight="1" x14ac:dyDescent="0.25">
      <c r="A297" s="469" t="s">
        <v>861</v>
      </c>
      <c r="B297" s="556"/>
      <c r="C297" s="556"/>
      <c r="D297" s="556"/>
      <c r="E297" s="556"/>
      <c r="F297" s="556"/>
      <c r="G297" s="556"/>
      <c r="H297" s="556"/>
      <c r="I297" s="556"/>
      <c r="J297" s="557"/>
    </row>
    <row r="298" spans="1:10" ht="13.35" customHeight="1" x14ac:dyDescent="0.25">
      <c r="A298" s="472" t="s">
        <v>862</v>
      </c>
      <c r="B298" s="558"/>
      <c r="C298" s="558"/>
      <c r="D298" s="558"/>
      <c r="E298" s="558"/>
      <c r="F298" s="558"/>
      <c r="G298" s="558"/>
      <c r="H298" s="558"/>
      <c r="I298" s="558"/>
      <c r="J298" s="559"/>
    </row>
    <row r="299" spans="1:10" ht="13.35" customHeight="1" x14ac:dyDescent="0.25">
      <c r="A299" s="512"/>
      <c r="B299" s="513"/>
      <c r="C299" s="513"/>
      <c r="D299" s="513"/>
      <c r="E299" s="513"/>
      <c r="F299" s="513"/>
      <c r="G299" s="513"/>
      <c r="H299" s="513"/>
      <c r="I299" s="513"/>
      <c r="J299" s="514"/>
    </row>
    <row r="300" spans="1:10" x14ac:dyDescent="0.25">
      <c r="A300" s="515"/>
      <c r="B300" s="516"/>
      <c r="C300" s="516"/>
      <c r="D300" s="516"/>
      <c r="E300" s="516"/>
      <c r="F300" s="516"/>
      <c r="G300" s="516"/>
      <c r="H300" s="516"/>
      <c r="I300" s="516"/>
      <c r="J300" s="517"/>
    </row>
    <row r="301" spans="1:10" x14ac:dyDescent="0.25">
      <c r="A301" s="515"/>
      <c r="B301" s="516"/>
      <c r="C301" s="516"/>
      <c r="D301" s="516"/>
      <c r="E301" s="516"/>
      <c r="F301" s="516"/>
      <c r="G301" s="516"/>
      <c r="H301" s="516"/>
      <c r="I301" s="516"/>
      <c r="J301" s="517"/>
    </row>
    <row r="302" spans="1:10" x14ac:dyDescent="0.25">
      <c r="A302" s="515"/>
      <c r="B302" s="516"/>
      <c r="C302" s="516"/>
      <c r="D302" s="516"/>
      <c r="E302" s="516"/>
      <c r="F302" s="516"/>
      <c r="G302" s="516"/>
      <c r="H302" s="516"/>
      <c r="I302" s="516"/>
      <c r="J302" s="517"/>
    </row>
    <row r="303" spans="1:10" x14ac:dyDescent="0.25">
      <c r="A303" s="515"/>
      <c r="B303" s="516"/>
      <c r="C303" s="516"/>
      <c r="D303" s="516"/>
      <c r="E303" s="516"/>
      <c r="F303" s="516"/>
      <c r="G303" s="516"/>
      <c r="H303" s="516"/>
      <c r="I303" s="516"/>
      <c r="J303" s="517"/>
    </row>
    <row r="304" spans="1:10" x14ac:dyDescent="0.25">
      <c r="A304" s="515"/>
      <c r="B304" s="516"/>
      <c r="C304" s="516"/>
      <c r="D304" s="516"/>
      <c r="E304" s="516"/>
      <c r="F304" s="516"/>
      <c r="G304" s="516"/>
      <c r="H304" s="516"/>
      <c r="I304" s="516"/>
      <c r="J304" s="517"/>
    </row>
    <row r="305" spans="1:10" x14ac:dyDescent="0.25">
      <c r="A305" s="515"/>
      <c r="B305" s="516"/>
      <c r="C305" s="516"/>
      <c r="D305" s="516"/>
      <c r="E305" s="516"/>
      <c r="F305" s="516"/>
      <c r="G305" s="516"/>
      <c r="H305" s="516"/>
      <c r="I305" s="516"/>
      <c r="J305" s="517"/>
    </row>
    <row r="306" spans="1:10" x14ac:dyDescent="0.25">
      <c r="A306" s="515"/>
      <c r="B306" s="516"/>
      <c r="C306" s="516"/>
      <c r="D306" s="516"/>
      <c r="E306" s="516"/>
      <c r="F306" s="516"/>
      <c r="G306" s="516"/>
      <c r="H306" s="516"/>
      <c r="I306" s="516"/>
      <c r="J306" s="517"/>
    </row>
    <row r="307" spans="1:10" x14ac:dyDescent="0.25">
      <c r="A307" s="515"/>
      <c r="B307" s="516"/>
      <c r="C307" s="516"/>
      <c r="D307" s="516"/>
      <c r="E307" s="516"/>
      <c r="F307" s="516"/>
      <c r="G307" s="516"/>
      <c r="H307" s="516"/>
      <c r="I307" s="516"/>
      <c r="J307" s="517"/>
    </row>
    <row r="308" spans="1:10" x14ac:dyDescent="0.25">
      <c r="A308" s="515"/>
      <c r="B308" s="516"/>
      <c r="C308" s="516"/>
      <c r="D308" s="516"/>
      <c r="E308" s="516"/>
      <c r="F308" s="516"/>
      <c r="G308" s="516"/>
      <c r="H308" s="516"/>
      <c r="I308" s="516"/>
      <c r="J308" s="517"/>
    </row>
    <row r="309" spans="1:10" x14ac:dyDescent="0.25">
      <c r="A309" s="515"/>
      <c r="B309" s="516"/>
      <c r="C309" s="516"/>
      <c r="D309" s="516"/>
      <c r="E309" s="516"/>
      <c r="F309" s="516"/>
      <c r="G309" s="516"/>
      <c r="H309" s="516"/>
      <c r="I309" s="516"/>
      <c r="J309" s="517"/>
    </row>
    <row r="310" spans="1:10" x14ac:dyDescent="0.25">
      <c r="A310" s="515"/>
      <c r="B310" s="516"/>
      <c r="C310" s="516"/>
      <c r="D310" s="516"/>
      <c r="E310" s="516"/>
      <c r="F310" s="516"/>
      <c r="G310" s="516"/>
      <c r="H310" s="516"/>
      <c r="I310" s="516"/>
      <c r="J310" s="517"/>
    </row>
    <row r="311" spans="1:10" x14ac:dyDescent="0.25">
      <c r="A311" s="515"/>
      <c r="B311" s="516"/>
      <c r="C311" s="516"/>
      <c r="D311" s="516"/>
      <c r="E311" s="516"/>
      <c r="F311" s="516"/>
      <c r="G311" s="516"/>
      <c r="H311" s="516"/>
      <c r="I311" s="516"/>
      <c r="J311" s="517"/>
    </row>
    <row r="312" spans="1:10" x14ac:dyDescent="0.25">
      <c r="A312" s="515"/>
      <c r="B312" s="516"/>
      <c r="C312" s="516"/>
      <c r="D312" s="516"/>
      <c r="E312" s="516"/>
      <c r="F312" s="516"/>
      <c r="G312" s="516"/>
      <c r="H312" s="516"/>
      <c r="I312" s="516"/>
      <c r="J312" s="517"/>
    </row>
    <row r="313" spans="1:10" x14ac:dyDescent="0.25">
      <c r="A313" s="515"/>
      <c r="B313" s="516"/>
      <c r="C313" s="516"/>
      <c r="D313" s="516"/>
      <c r="E313" s="516"/>
      <c r="F313" s="516"/>
      <c r="G313" s="516"/>
      <c r="H313" s="516"/>
      <c r="I313" s="516"/>
      <c r="J313" s="517"/>
    </row>
    <row r="314" spans="1:10" x14ac:dyDescent="0.25">
      <c r="A314" s="515"/>
      <c r="B314" s="516"/>
      <c r="C314" s="516"/>
      <c r="D314" s="516"/>
      <c r="E314" s="516"/>
      <c r="F314" s="516"/>
      <c r="G314" s="516"/>
      <c r="H314" s="516"/>
      <c r="I314" s="516"/>
      <c r="J314" s="517"/>
    </row>
    <row r="315" spans="1:10" x14ac:dyDescent="0.25">
      <c r="A315" s="515"/>
      <c r="B315" s="516"/>
      <c r="C315" s="516"/>
      <c r="D315" s="516"/>
      <c r="E315" s="516"/>
      <c r="F315" s="516"/>
      <c r="G315" s="516"/>
      <c r="H315" s="516"/>
      <c r="I315" s="516"/>
      <c r="J315" s="517"/>
    </row>
    <row r="316" spans="1:10" x14ac:dyDescent="0.25">
      <c r="A316" s="515"/>
      <c r="B316" s="516"/>
      <c r="C316" s="516"/>
      <c r="D316" s="516"/>
      <c r="E316" s="516"/>
      <c r="F316" s="516"/>
      <c r="G316" s="516"/>
      <c r="H316" s="516"/>
      <c r="I316" s="516"/>
      <c r="J316" s="517"/>
    </row>
    <row r="317" spans="1:10" x14ac:dyDescent="0.25">
      <c r="A317" s="515"/>
      <c r="B317" s="516"/>
      <c r="C317" s="516"/>
      <c r="D317" s="516"/>
      <c r="E317" s="516"/>
      <c r="F317" s="516"/>
      <c r="G317" s="516"/>
      <c r="H317" s="516"/>
      <c r="I317" s="516"/>
      <c r="J317" s="517"/>
    </row>
    <row r="318" spans="1:10" x14ac:dyDescent="0.25">
      <c r="A318" s="515"/>
      <c r="B318" s="516"/>
      <c r="C318" s="516"/>
      <c r="D318" s="516"/>
      <c r="E318" s="516"/>
      <c r="F318" s="516"/>
      <c r="G318" s="516"/>
      <c r="H318" s="516"/>
      <c r="I318" s="516"/>
      <c r="J318" s="517"/>
    </row>
    <row r="319" spans="1:10" x14ac:dyDescent="0.25">
      <c r="A319" s="515"/>
      <c r="B319" s="516"/>
      <c r="C319" s="516"/>
      <c r="D319" s="516"/>
      <c r="E319" s="516"/>
      <c r="F319" s="516"/>
      <c r="G319" s="516"/>
      <c r="H319" s="516"/>
      <c r="I319" s="516"/>
      <c r="J319" s="517"/>
    </row>
    <row r="320" spans="1:10" x14ac:dyDescent="0.25">
      <c r="A320" s="515"/>
      <c r="B320" s="516"/>
      <c r="C320" s="516"/>
      <c r="D320" s="516"/>
      <c r="E320" s="516"/>
      <c r="F320" s="516"/>
      <c r="G320" s="516"/>
      <c r="H320" s="516"/>
      <c r="I320" s="516"/>
      <c r="J320" s="517"/>
    </row>
    <row r="321" spans="1:10" x14ac:dyDescent="0.25">
      <c r="A321" s="515"/>
      <c r="B321" s="516"/>
      <c r="C321" s="516"/>
      <c r="D321" s="516"/>
      <c r="E321" s="516"/>
      <c r="F321" s="516"/>
      <c r="G321" s="516"/>
      <c r="H321" s="516"/>
      <c r="I321" s="516"/>
      <c r="J321" s="517"/>
    </row>
    <row r="322" spans="1:10" x14ac:dyDescent="0.25">
      <c r="A322" s="515"/>
      <c r="B322" s="516"/>
      <c r="C322" s="516"/>
      <c r="D322" s="516"/>
      <c r="E322" s="516"/>
      <c r="F322" s="516"/>
      <c r="G322" s="516"/>
      <c r="H322" s="516"/>
      <c r="I322" s="516"/>
      <c r="J322" s="517"/>
    </row>
    <row r="323" spans="1:10" x14ac:dyDescent="0.25">
      <c r="A323" s="515"/>
      <c r="B323" s="516"/>
      <c r="C323" s="516"/>
      <c r="D323" s="516"/>
      <c r="E323" s="516"/>
      <c r="F323" s="516"/>
      <c r="G323" s="516"/>
      <c r="H323" s="516"/>
      <c r="I323" s="516"/>
      <c r="J323" s="517"/>
    </row>
    <row r="324" spans="1:10" x14ac:dyDescent="0.25">
      <c r="A324" s="515"/>
      <c r="B324" s="516"/>
      <c r="C324" s="516"/>
      <c r="D324" s="516"/>
      <c r="E324" s="516"/>
      <c r="F324" s="516"/>
      <c r="G324" s="516"/>
      <c r="H324" s="516"/>
      <c r="I324" s="516"/>
      <c r="J324" s="517"/>
    </row>
    <row r="325" spans="1:10" x14ac:dyDescent="0.25">
      <c r="A325" s="515"/>
      <c r="B325" s="516"/>
      <c r="C325" s="516"/>
      <c r="D325" s="516"/>
      <c r="E325" s="516"/>
      <c r="F325" s="516"/>
      <c r="G325" s="516"/>
      <c r="H325" s="516"/>
      <c r="I325" s="516"/>
      <c r="J325" s="517"/>
    </row>
    <row r="326" spans="1:10" x14ac:dyDescent="0.25">
      <c r="A326" s="515"/>
      <c r="B326" s="516"/>
      <c r="C326" s="516"/>
      <c r="D326" s="516"/>
      <c r="E326" s="516"/>
      <c r="F326" s="516"/>
      <c r="G326" s="516"/>
      <c r="H326" s="516"/>
      <c r="I326" s="516"/>
      <c r="J326" s="517"/>
    </row>
    <row r="327" spans="1:10" x14ac:dyDescent="0.25">
      <c r="A327" s="515"/>
      <c r="B327" s="516"/>
      <c r="C327" s="516"/>
      <c r="D327" s="516"/>
      <c r="E327" s="516"/>
      <c r="F327" s="516"/>
      <c r="G327" s="516"/>
      <c r="H327" s="516"/>
      <c r="I327" s="516"/>
      <c r="J327" s="517"/>
    </row>
    <row r="328" spans="1:10" x14ac:dyDescent="0.25">
      <c r="A328" s="518"/>
      <c r="B328" s="519"/>
      <c r="C328" s="519"/>
      <c r="D328" s="519"/>
      <c r="E328" s="519"/>
      <c r="F328" s="519"/>
      <c r="G328" s="519"/>
      <c r="H328" s="519"/>
      <c r="I328" s="519"/>
      <c r="J328" s="520"/>
    </row>
    <row r="329" spans="1:10" x14ac:dyDescent="0.25">
      <c r="A329" s="223"/>
      <c r="B329" s="223"/>
      <c r="C329" s="223"/>
      <c r="D329" s="223"/>
      <c r="E329" s="223"/>
      <c r="F329" s="223"/>
      <c r="G329" s="223"/>
      <c r="H329" s="223"/>
      <c r="I329" s="223"/>
      <c r="J329" s="223"/>
    </row>
    <row r="330" spans="1:10" ht="15.6" x14ac:dyDescent="0.3">
      <c r="A330" s="351" t="s">
        <v>848</v>
      </c>
      <c r="B330" s="352"/>
      <c r="C330" s="352"/>
      <c r="D330" s="352"/>
      <c r="E330" s="352"/>
      <c r="F330" s="352"/>
      <c r="G330" s="352"/>
      <c r="H330" s="349" t="str">
        <f>'CONTACT INFORMATION'!$A$24</f>
        <v>Santa Barbara</v>
      </c>
      <c r="I330" s="349"/>
      <c r="J330" s="350"/>
    </row>
    <row r="331" spans="1:10" ht="15.6" x14ac:dyDescent="0.3">
      <c r="A331" s="57"/>
      <c r="B331" s="57"/>
      <c r="C331" s="57"/>
      <c r="D331" s="57"/>
      <c r="E331" s="57"/>
      <c r="F331" s="57"/>
      <c r="G331" s="57"/>
      <c r="H331" s="57"/>
      <c r="I331" s="57"/>
      <c r="J331" s="57"/>
    </row>
    <row r="332" spans="1:10" ht="13.8" x14ac:dyDescent="0.25">
      <c r="A332" s="506" t="s">
        <v>901</v>
      </c>
      <c r="B332" s="507"/>
      <c r="C332" s="507"/>
      <c r="D332" s="507"/>
      <c r="E332" s="507"/>
      <c r="F332" s="507"/>
      <c r="G332" s="507"/>
      <c r="H332" s="507"/>
      <c r="I332" s="507"/>
      <c r="J332" s="508"/>
    </row>
    <row r="333" spans="1:10" ht="13.35" customHeight="1" x14ac:dyDescent="0.25">
      <c r="A333" s="447" t="s">
        <v>854</v>
      </c>
      <c r="B333" s="522"/>
      <c r="C333" s="522"/>
      <c r="D333" s="523"/>
      <c r="E333" s="527"/>
      <c r="F333" s="528"/>
      <c r="G333" s="528"/>
      <c r="H333" s="528"/>
      <c r="I333" s="528"/>
      <c r="J333" s="529"/>
    </row>
    <row r="334" spans="1:10" ht="13.35" customHeight="1" x14ac:dyDescent="0.25">
      <c r="A334" s="475" t="s">
        <v>853</v>
      </c>
      <c r="B334" s="476"/>
      <c r="C334" s="476"/>
      <c r="D334" s="477"/>
      <c r="E334" s="530"/>
      <c r="F334" s="531"/>
      <c r="G334" s="531"/>
      <c r="H334" s="531"/>
      <c r="I334" s="531"/>
      <c r="J334" s="532"/>
    </row>
    <row r="335" spans="1:10" x14ac:dyDescent="0.25">
      <c r="A335" s="500" t="s">
        <v>808</v>
      </c>
      <c r="B335" s="501"/>
      <c r="C335" s="501"/>
      <c r="D335" s="502"/>
      <c r="E335" s="478"/>
      <c r="F335" s="479"/>
      <c r="G335" s="479"/>
      <c r="H335" s="479"/>
      <c r="I335" s="479"/>
      <c r="J335" s="480"/>
    </row>
    <row r="336" spans="1:10" ht="13.35" customHeight="1" x14ac:dyDescent="0.25">
      <c r="A336" s="58"/>
      <c r="B336" s="59"/>
      <c r="C336" s="59"/>
      <c r="D336" s="59"/>
      <c r="E336" s="543" t="s">
        <v>535</v>
      </c>
      <c r="F336" s="543"/>
      <c r="G336" s="543" t="s">
        <v>533</v>
      </c>
      <c r="H336" s="543"/>
      <c r="I336" s="544" t="s">
        <v>849</v>
      </c>
      <c r="J336" s="545"/>
    </row>
    <row r="337" spans="1:10" x14ac:dyDescent="0.25">
      <c r="A337" s="463" t="s">
        <v>527</v>
      </c>
      <c r="B337" s="464"/>
      <c r="C337" s="464"/>
      <c r="D337" s="465"/>
      <c r="E337" s="546"/>
      <c r="F337" s="547"/>
      <c r="G337" s="546"/>
      <c r="H337" s="547"/>
      <c r="I337" s="548"/>
      <c r="J337" s="549"/>
    </row>
    <row r="338" spans="1:10" x14ac:dyDescent="0.25">
      <c r="A338" s="487" t="s">
        <v>528</v>
      </c>
      <c r="B338" s="488"/>
      <c r="C338" s="488"/>
      <c r="D338" s="489"/>
      <c r="E338" s="541"/>
      <c r="F338" s="542"/>
      <c r="G338" s="539"/>
      <c r="H338" s="540"/>
      <c r="I338" s="537"/>
      <c r="J338" s="538"/>
    </row>
    <row r="339" spans="1:10" x14ac:dyDescent="0.25">
      <c r="A339" s="463" t="s">
        <v>529</v>
      </c>
      <c r="B339" s="464"/>
      <c r="C339" s="464"/>
      <c r="D339" s="465"/>
      <c r="E339" s="546"/>
      <c r="F339" s="547"/>
      <c r="G339" s="546"/>
      <c r="H339" s="547"/>
      <c r="I339" s="548"/>
      <c r="J339" s="549"/>
    </row>
    <row r="340" spans="1:10" x14ac:dyDescent="0.25">
      <c r="A340" s="487" t="s">
        <v>530</v>
      </c>
      <c r="B340" s="488"/>
      <c r="C340" s="488"/>
      <c r="D340" s="489"/>
      <c r="E340" s="541"/>
      <c r="F340" s="542"/>
      <c r="G340" s="539"/>
      <c r="H340" s="540"/>
      <c r="I340" s="537"/>
      <c r="J340" s="538"/>
    </row>
    <row r="341" spans="1:10" x14ac:dyDescent="0.25">
      <c r="A341" s="463" t="s">
        <v>531</v>
      </c>
      <c r="B341" s="464"/>
      <c r="C341" s="464"/>
      <c r="D341" s="465"/>
      <c r="E341" s="546"/>
      <c r="F341" s="547"/>
      <c r="G341" s="546"/>
      <c r="H341" s="547"/>
      <c r="I341" s="548"/>
      <c r="J341" s="549"/>
    </row>
    <row r="342" spans="1:10" x14ac:dyDescent="0.25">
      <c r="A342" s="487" t="s">
        <v>532</v>
      </c>
      <c r="B342" s="488"/>
      <c r="C342" s="488"/>
      <c r="D342" s="489"/>
      <c r="E342" s="541"/>
      <c r="F342" s="542"/>
      <c r="G342" s="539"/>
      <c r="H342" s="540"/>
      <c r="I342" s="537"/>
      <c r="J342" s="538"/>
    </row>
    <row r="343" spans="1:10" x14ac:dyDescent="0.25">
      <c r="A343" s="463" t="s">
        <v>537</v>
      </c>
      <c r="B343" s="464"/>
      <c r="C343" s="464"/>
      <c r="D343" s="465"/>
      <c r="E343" s="550"/>
      <c r="F343" s="551"/>
      <c r="G343" s="550"/>
      <c r="H343" s="551"/>
      <c r="I343" s="552"/>
      <c r="J343" s="553"/>
    </row>
    <row r="344" spans="1:10" x14ac:dyDescent="0.25">
      <c r="A344" s="486"/>
      <c r="B344" s="431"/>
      <c r="C344" s="431"/>
      <c r="D344" s="432"/>
      <c r="E344" s="541"/>
      <c r="F344" s="542"/>
      <c r="G344" s="539"/>
      <c r="H344" s="540"/>
      <c r="I344" s="539"/>
      <c r="J344" s="540"/>
    </row>
    <row r="345" spans="1:10" x14ac:dyDescent="0.25">
      <c r="A345" s="486"/>
      <c r="B345" s="431"/>
      <c r="C345" s="431"/>
      <c r="D345" s="432"/>
      <c r="E345" s="541"/>
      <c r="F345" s="542"/>
      <c r="G345" s="539"/>
      <c r="H345" s="540"/>
      <c r="I345" s="539"/>
      <c r="J345" s="540"/>
    </row>
    <row r="346" spans="1:10" x14ac:dyDescent="0.25">
      <c r="A346" s="486"/>
      <c r="B346" s="431"/>
      <c r="C346" s="431"/>
      <c r="D346" s="432"/>
      <c r="E346" s="541"/>
      <c r="F346" s="542"/>
      <c r="G346" s="539"/>
      <c r="H346" s="540"/>
      <c r="I346" s="539"/>
      <c r="J346" s="540"/>
    </row>
    <row r="347" spans="1:10" x14ac:dyDescent="0.25">
      <c r="A347" s="483" t="s">
        <v>534</v>
      </c>
      <c r="B347" s="484"/>
      <c r="C347" s="484"/>
      <c r="D347" s="485"/>
      <c r="E347" s="560">
        <f>SUM(E337:E346)</f>
        <v>0</v>
      </c>
      <c r="F347" s="561"/>
      <c r="G347" s="560">
        <f>SUM(G337:G346)</f>
        <v>0</v>
      </c>
      <c r="H347" s="561"/>
      <c r="I347" s="560">
        <f>SUM(I337:I346)</f>
        <v>0</v>
      </c>
      <c r="J347" s="561"/>
    </row>
    <row r="348" spans="1:10" ht="13.35" customHeight="1" x14ac:dyDescent="0.25">
      <c r="A348" s="466" t="s">
        <v>859</v>
      </c>
      <c r="B348" s="554"/>
      <c r="C348" s="554"/>
      <c r="D348" s="554"/>
      <c r="E348" s="554"/>
      <c r="F348" s="554"/>
      <c r="G348" s="554"/>
      <c r="H348" s="554"/>
      <c r="I348" s="554"/>
      <c r="J348" s="555"/>
    </row>
    <row r="349" spans="1:10" ht="13.35" customHeight="1" x14ac:dyDescent="0.25">
      <c r="A349" s="469" t="s">
        <v>860</v>
      </c>
      <c r="B349" s="556"/>
      <c r="C349" s="556"/>
      <c r="D349" s="556"/>
      <c r="E349" s="556"/>
      <c r="F349" s="556"/>
      <c r="G349" s="556"/>
      <c r="H349" s="556"/>
      <c r="I349" s="556"/>
      <c r="J349" s="557"/>
    </row>
    <row r="350" spans="1:10" ht="13.35" customHeight="1" x14ac:dyDescent="0.25">
      <c r="A350" s="469" t="s">
        <v>861</v>
      </c>
      <c r="B350" s="556"/>
      <c r="C350" s="556"/>
      <c r="D350" s="556"/>
      <c r="E350" s="556"/>
      <c r="F350" s="556"/>
      <c r="G350" s="556"/>
      <c r="H350" s="556"/>
      <c r="I350" s="556"/>
      <c r="J350" s="557"/>
    </row>
    <row r="351" spans="1:10" ht="13.35" customHeight="1" x14ac:dyDescent="0.25">
      <c r="A351" s="472" t="s">
        <v>862</v>
      </c>
      <c r="B351" s="558"/>
      <c r="C351" s="558"/>
      <c r="D351" s="558"/>
      <c r="E351" s="558"/>
      <c r="F351" s="558"/>
      <c r="G351" s="558"/>
      <c r="H351" s="558"/>
      <c r="I351" s="558"/>
      <c r="J351" s="559"/>
    </row>
    <row r="352" spans="1:10" x14ac:dyDescent="0.25">
      <c r="A352" s="512"/>
      <c r="B352" s="513"/>
      <c r="C352" s="513"/>
      <c r="D352" s="513"/>
      <c r="E352" s="513"/>
      <c r="F352" s="513"/>
      <c r="G352" s="513"/>
      <c r="H352" s="513"/>
      <c r="I352" s="513"/>
      <c r="J352" s="514"/>
    </row>
    <row r="353" spans="1:10" x14ac:dyDescent="0.25">
      <c r="A353" s="515"/>
      <c r="B353" s="516"/>
      <c r="C353" s="516"/>
      <c r="D353" s="516"/>
      <c r="E353" s="516"/>
      <c r="F353" s="516"/>
      <c r="G353" s="516"/>
      <c r="H353" s="516"/>
      <c r="I353" s="516"/>
      <c r="J353" s="517"/>
    </row>
    <row r="354" spans="1:10" x14ac:dyDescent="0.25">
      <c r="A354" s="515"/>
      <c r="B354" s="516"/>
      <c r="C354" s="516"/>
      <c r="D354" s="516"/>
      <c r="E354" s="516"/>
      <c r="F354" s="516"/>
      <c r="G354" s="516"/>
      <c r="H354" s="516"/>
      <c r="I354" s="516"/>
      <c r="J354" s="517"/>
    </row>
    <row r="355" spans="1:10" x14ac:dyDescent="0.25">
      <c r="A355" s="515"/>
      <c r="B355" s="516"/>
      <c r="C355" s="516"/>
      <c r="D355" s="516"/>
      <c r="E355" s="516"/>
      <c r="F355" s="516"/>
      <c r="G355" s="516"/>
      <c r="H355" s="516"/>
      <c r="I355" s="516"/>
      <c r="J355" s="517"/>
    </row>
    <row r="356" spans="1:10" x14ac:dyDescent="0.25">
      <c r="A356" s="515"/>
      <c r="B356" s="516"/>
      <c r="C356" s="516"/>
      <c r="D356" s="516"/>
      <c r="E356" s="516"/>
      <c r="F356" s="516"/>
      <c r="G356" s="516"/>
      <c r="H356" s="516"/>
      <c r="I356" s="516"/>
      <c r="J356" s="517"/>
    </row>
    <row r="357" spans="1:10" x14ac:dyDescent="0.25">
      <c r="A357" s="515"/>
      <c r="B357" s="516"/>
      <c r="C357" s="516"/>
      <c r="D357" s="516"/>
      <c r="E357" s="516"/>
      <c r="F357" s="516"/>
      <c r="G357" s="516"/>
      <c r="H357" s="516"/>
      <c r="I357" s="516"/>
      <c r="J357" s="517"/>
    </row>
    <row r="358" spans="1:10" x14ac:dyDescent="0.25">
      <c r="A358" s="515"/>
      <c r="B358" s="516"/>
      <c r="C358" s="516"/>
      <c r="D358" s="516"/>
      <c r="E358" s="516"/>
      <c r="F358" s="516"/>
      <c r="G358" s="516"/>
      <c r="H358" s="516"/>
      <c r="I358" s="516"/>
      <c r="J358" s="517"/>
    </row>
    <row r="359" spans="1:10" x14ac:dyDescent="0.25">
      <c r="A359" s="515"/>
      <c r="B359" s="516"/>
      <c r="C359" s="516"/>
      <c r="D359" s="516"/>
      <c r="E359" s="516"/>
      <c r="F359" s="516"/>
      <c r="G359" s="516"/>
      <c r="H359" s="516"/>
      <c r="I359" s="516"/>
      <c r="J359" s="517"/>
    </row>
    <row r="360" spans="1:10" x14ac:dyDescent="0.25">
      <c r="A360" s="515"/>
      <c r="B360" s="516"/>
      <c r="C360" s="516"/>
      <c r="D360" s="516"/>
      <c r="E360" s="516"/>
      <c r="F360" s="516"/>
      <c r="G360" s="516"/>
      <c r="H360" s="516"/>
      <c r="I360" s="516"/>
      <c r="J360" s="517"/>
    </row>
    <row r="361" spans="1:10" x14ac:dyDescent="0.25">
      <c r="A361" s="515"/>
      <c r="B361" s="516"/>
      <c r="C361" s="516"/>
      <c r="D361" s="516"/>
      <c r="E361" s="516"/>
      <c r="F361" s="516"/>
      <c r="G361" s="516"/>
      <c r="H361" s="516"/>
      <c r="I361" s="516"/>
      <c r="J361" s="517"/>
    </row>
    <row r="362" spans="1:10" x14ac:dyDescent="0.25">
      <c r="A362" s="515"/>
      <c r="B362" s="516"/>
      <c r="C362" s="516"/>
      <c r="D362" s="516"/>
      <c r="E362" s="516"/>
      <c r="F362" s="516"/>
      <c r="G362" s="516"/>
      <c r="H362" s="516"/>
      <c r="I362" s="516"/>
      <c r="J362" s="517"/>
    </row>
    <row r="363" spans="1:10" x14ac:dyDescent="0.25">
      <c r="A363" s="515"/>
      <c r="B363" s="516"/>
      <c r="C363" s="516"/>
      <c r="D363" s="516"/>
      <c r="E363" s="516"/>
      <c r="F363" s="516"/>
      <c r="G363" s="516"/>
      <c r="H363" s="516"/>
      <c r="I363" s="516"/>
      <c r="J363" s="517"/>
    </row>
    <row r="364" spans="1:10" x14ac:dyDescent="0.25">
      <c r="A364" s="515"/>
      <c r="B364" s="516"/>
      <c r="C364" s="516"/>
      <c r="D364" s="516"/>
      <c r="E364" s="516"/>
      <c r="F364" s="516"/>
      <c r="G364" s="516"/>
      <c r="H364" s="516"/>
      <c r="I364" s="516"/>
      <c r="J364" s="517"/>
    </row>
    <row r="365" spans="1:10" x14ac:dyDescent="0.25">
      <c r="A365" s="515"/>
      <c r="B365" s="516"/>
      <c r="C365" s="516"/>
      <c r="D365" s="516"/>
      <c r="E365" s="516"/>
      <c r="F365" s="516"/>
      <c r="G365" s="516"/>
      <c r="H365" s="516"/>
      <c r="I365" s="516"/>
      <c r="J365" s="517"/>
    </row>
    <row r="366" spans="1:10" x14ac:dyDescent="0.25">
      <c r="A366" s="515"/>
      <c r="B366" s="516"/>
      <c r="C366" s="516"/>
      <c r="D366" s="516"/>
      <c r="E366" s="516"/>
      <c r="F366" s="516"/>
      <c r="G366" s="516"/>
      <c r="H366" s="516"/>
      <c r="I366" s="516"/>
      <c r="J366" s="517"/>
    </row>
    <row r="367" spans="1:10" x14ac:dyDescent="0.25">
      <c r="A367" s="515"/>
      <c r="B367" s="516"/>
      <c r="C367" s="516"/>
      <c r="D367" s="516"/>
      <c r="E367" s="516"/>
      <c r="F367" s="516"/>
      <c r="G367" s="516"/>
      <c r="H367" s="516"/>
      <c r="I367" s="516"/>
      <c r="J367" s="517"/>
    </row>
    <row r="368" spans="1:10" x14ac:dyDescent="0.25">
      <c r="A368" s="515"/>
      <c r="B368" s="516"/>
      <c r="C368" s="516"/>
      <c r="D368" s="516"/>
      <c r="E368" s="516"/>
      <c r="F368" s="516"/>
      <c r="G368" s="516"/>
      <c r="H368" s="516"/>
      <c r="I368" s="516"/>
      <c r="J368" s="517"/>
    </row>
    <row r="369" spans="1:10" x14ac:dyDescent="0.25">
      <c r="A369" s="515"/>
      <c r="B369" s="516"/>
      <c r="C369" s="516"/>
      <c r="D369" s="516"/>
      <c r="E369" s="516"/>
      <c r="F369" s="516"/>
      <c r="G369" s="516"/>
      <c r="H369" s="516"/>
      <c r="I369" s="516"/>
      <c r="J369" s="517"/>
    </row>
    <row r="370" spans="1:10" x14ac:dyDescent="0.25">
      <c r="A370" s="515"/>
      <c r="B370" s="516"/>
      <c r="C370" s="516"/>
      <c r="D370" s="516"/>
      <c r="E370" s="516"/>
      <c r="F370" s="516"/>
      <c r="G370" s="516"/>
      <c r="H370" s="516"/>
      <c r="I370" s="516"/>
      <c r="J370" s="517"/>
    </row>
    <row r="371" spans="1:10" x14ac:dyDescent="0.25">
      <c r="A371" s="515"/>
      <c r="B371" s="516"/>
      <c r="C371" s="516"/>
      <c r="D371" s="516"/>
      <c r="E371" s="516"/>
      <c r="F371" s="516"/>
      <c r="G371" s="516"/>
      <c r="H371" s="516"/>
      <c r="I371" s="516"/>
      <c r="J371" s="517"/>
    </row>
    <row r="372" spans="1:10" x14ac:dyDescent="0.25">
      <c r="A372" s="515"/>
      <c r="B372" s="516"/>
      <c r="C372" s="516"/>
      <c r="D372" s="516"/>
      <c r="E372" s="516"/>
      <c r="F372" s="516"/>
      <c r="G372" s="516"/>
      <c r="H372" s="516"/>
      <c r="I372" s="516"/>
      <c r="J372" s="517"/>
    </row>
    <row r="373" spans="1:10" x14ac:dyDescent="0.25">
      <c r="A373" s="515"/>
      <c r="B373" s="516"/>
      <c r="C373" s="516"/>
      <c r="D373" s="516"/>
      <c r="E373" s="516"/>
      <c r="F373" s="516"/>
      <c r="G373" s="516"/>
      <c r="H373" s="516"/>
      <c r="I373" s="516"/>
      <c r="J373" s="517"/>
    </row>
    <row r="374" spans="1:10" x14ac:dyDescent="0.25">
      <c r="A374" s="515"/>
      <c r="B374" s="516"/>
      <c r="C374" s="516"/>
      <c r="D374" s="516"/>
      <c r="E374" s="516"/>
      <c r="F374" s="516"/>
      <c r="G374" s="516"/>
      <c r="H374" s="516"/>
      <c r="I374" s="516"/>
      <c r="J374" s="517"/>
    </row>
    <row r="375" spans="1:10" x14ac:dyDescent="0.25">
      <c r="A375" s="515"/>
      <c r="B375" s="516"/>
      <c r="C375" s="516"/>
      <c r="D375" s="516"/>
      <c r="E375" s="516"/>
      <c r="F375" s="516"/>
      <c r="G375" s="516"/>
      <c r="H375" s="516"/>
      <c r="I375" s="516"/>
      <c r="J375" s="517"/>
    </row>
    <row r="376" spans="1:10" x14ac:dyDescent="0.25">
      <c r="A376" s="515"/>
      <c r="B376" s="516"/>
      <c r="C376" s="516"/>
      <c r="D376" s="516"/>
      <c r="E376" s="516"/>
      <c r="F376" s="516"/>
      <c r="G376" s="516"/>
      <c r="H376" s="516"/>
      <c r="I376" s="516"/>
      <c r="J376" s="517"/>
    </row>
    <row r="377" spans="1:10" x14ac:dyDescent="0.25">
      <c r="A377" s="515"/>
      <c r="B377" s="516"/>
      <c r="C377" s="516"/>
      <c r="D377" s="516"/>
      <c r="E377" s="516"/>
      <c r="F377" s="516"/>
      <c r="G377" s="516"/>
      <c r="H377" s="516"/>
      <c r="I377" s="516"/>
      <c r="J377" s="517"/>
    </row>
    <row r="378" spans="1:10" x14ac:dyDescent="0.25">
      <c r="A378" s="515"/>
      <c r="B378" s="516"/>
      <c r="C378" s="516"/>
      <c r="D378" s="516"/>
      <c r="E378" s="516"/>
      <c r="F378" s="516"/>
      <c r="G378" s="516"/>
      <c r="H378" s="516"/>
      <c r="I378" s="516"/>
      <c r="J378" s="517"/>
    </row>
    <row r="379" spans="1:10" x14ac:dyDescent="0.25">
      <c r="A379" s="515"/>
      <c r="B379" s="516"/>
      <c r="C379" s="516"/>
      <c r="D379" s="516"/>
      <c r="E379" s="516"/>
      <c r="F379" s="516"/>
      <c r="G379" s="516"/>
      <c r="H379" s="516"/>
      <c r="I379" s="516"/>
      <c r="J379" s="517"/>
    </row>
    <row r="380" spans="1:10" x14ac:dyDescent="0.25">
      <c r="A380" s="515"/>
      <c r="B380" s="516"/>
      <c r="C380" s="516"/>
      <c r="D380" s="516"/>
      <c r="E380" s="516"/>
      <c r="F380" s="516"/>
      <c r="G380" s="516"/>
      <c r="H380" s="516"/>
      <c r="I380" s="516"/>
      <c r="J380" s="517"/>
    </row>
    <row r="381" spans="1:10" x14ac:dyDescent="0.25">
      <c r="A381" s="515"/>
      <c r="B381" s="516"/>
      <c r="C381" s="516"/>
      <c r="D381" s="516"/>
      <c r="E381" s="516"/>
      <c r="F381" s="516"/>
      <c r="G381" s="516"/>
      <c r="H381" s="516"/>
      <c r="I381" s="516"/>
      <c r="J381" s="517"/>
    </row>
    <row r="382" spans="1:10" x14ac:dyDescent="0.25">
      <c r="A382" s="518"/>
      <c r="B382" s="519"/>
      <c r="C382" s="519"/>
      <c r="D382" s="519"/>
      <c r="E382" s="519"/>
      <c r="F382" s="519"/>
      <c r="G382" s="519"/>
      <c r="H382" s="519"/>
      <c r="I382" s="519"/>
      <c r="J382" s="520"/>
    </row>
    <row r="383" spans="1:10" x14ac:dyDescent="0.25">
      <c r="A383" s="46"/>
      <c r="B383" s="46"/>
      <c r="C383" s="46"/>
      <c r="D383" s="46"/>
      <c r="E383" s="46"/>
      <c r="F383" s="46"/>
      <c r="G383" s="46"/>
      <c r="H383" s="46"/>
      <c r="I383" s="46"/>
      <c r="J383" s="46"/>
    </row>
    <row r="384" spans="1:10" ht="15.6" x14ac:dyDescent="0.3">
      <c r="A384" s="351" t="s">
        <v>848</v>
      </c>
      <c r="B384" s="352"/>
      <c r="C384" s="352"/>
      <c r="D384" s="352"/>
      <c r="E384" s="352"/>
      <c r="F384" s="352"/>
      <c r="G384" s="352"/>
      <c r="H384" s="349" t="str">
        <f>'CONTACT INFORMATION'!$A$24</f>
        <v>Santa Barbara</v>
      </c>
      <c r="I384" s="349"/>
      <c r="J384" s="350"/>
    </row>
    <row r="385" spans="1:10" ht="15.6" x14ac:dyDescent="0.3">
      <c r="A385" s="57"/>
      <c r="B385" s="57"/>
      <c r="C385" s="57"/>
      <c r="D385" s="57"/>
      <c r="E385" s="57"/>
      <c r="F385" s="57"/>
      <c r="G385" s="57"/>
      <c r="H385" s="57"/>
      <c r="I385" s="57"/>
      <c r="J385" s="57"/>
    </row>
    <row r="386" spans="1:10" ht="13.8" x14ac:dyDescent="0.25">
      <c r="A386" s="506" t="s">
        <v>902</v>
      </c>
      <c r="B386" s="507"/>
      <c r="C386" s="507"/>
      <c r="D386" s="507"/>
      <c r="E386" s="507"/>
      <c r="F386" s="507"/>
      <c r="G386" s="507"/>
      <c r="H386" s="507"/>
      <c r="I386" s="507"/>
      <c r="J386" s="508"/>
    </row>
    <row r="387" spans="1:10" ht="13.35" customHeight="1" x14ac:dyDescent="0.25">
      <c r="A387" s="447" t="s">
        <v>854</v>
      </c>
      <c r="B387" s="522"/>
      <c r="C387" s="522"/>
      <c r="D387" s="523"/>
      <c r="E387" s="527"/>
      <c r="F387" s="528"/>
      <c r="G387" s="528"/>
      <c r="H387" s="528"/>
      <c r="I387" s="528"/>
      <c r="J387" s="529"/>
    </row>
    <row r="388" spans="1:10" ht="13.35" customHeight="1" x14ac:dyDescent="0.25">
      <c r="A388" s="475" t="s">
        <v>853</v>
      </c>
      <c r="B388" s="476"/>
      <c r="C388" s="476"/>
      <c r="D388" s="477"/>
      <c r="E388" s="530"/>
      <c r="F388" s="531"/>
      <c r="G388" s="531"/>
      <c r="H388" s="531"/>
      <c r="I388" s="531"/>
      <c r="J388" s="532"/>
    </row>
    <row r="389" spans="1:10" x14ac:dyDescent="0.25">
      <c r="A389" s="500" t="s">
        <v>808</v>
      </c>
      <c r="B389" s="501"/>
      <c r="C389" s="501"/>
      <c r="D389" s="502"/>
      <c r="E389" s="478"/>
      <c r="F389" s="479"/>
      <c r="G389" s="479"/>
      <c r="H389" s="479"/>
      <c r="I389" s="479"/>
      <c r="J389" s="480"/>
    </row>
    <row r="390" spans="1:10" ht="13.35" customHeight="1" x14ac:dyDescent="0.25">
      <c r="A390" s="58"/>
      <c r="B390" s="59"/>
      <c r="C390" s="59"/>
      <c r="D390" s="59"/>
      <c r="E390" s="543" t="s">
        <v>535</v>
      </c>
      <c r="F390" s="543"/>
      <c r="G390" s="543" t="s">
        <v>533</v>
      </c>
      <c r="H390" s="543"/>
      <c r="I390" s="544" t="s">
        <v>849</v>
      </c>
      <c r="J390" s="545"/>
    </row>
    <row r="391" spans="1:10" x14ac:dyDescent="0.25">
      <c r="A391" s="463" t="s">
        <v>527</v>
      </c>
      <c r="B391" s="464"/>
      <c r="C391" s="464"/>
      <c r="D391" s="465"/>
      <c r="E391" s="546"/>
      <c r="F391" s="547"/>
      <c r="G391" s="546"/>
      <c r="H391" s="547"/>
      <c r="I391" s="548"/>
      <c r="J391" s="549"/>
    </row>
    <row r="392" spans="1:10" x14ac:dyDescent="0.25">
      <c r="A392" s="487" t="s">
        <v>528</v>
      </c>
      <c r="B392" s="488"/>
      <c r="C392" s="488"/>
      <c r="D392" s="489"/>
      <c r="E392" s="541"/>
      <c r="F392" s="542"/>
      <c r="G392" s="539"/>
      <c r="H392" s="540"/>
      <c r="I392" s="537"/>
      <c r="J392" s="538"/>
    </row>
    <row r="393" spans="1:10" x14ac:dyDescent="0.25">
      <c r="A393" s="463" t="s">
        <v>529</v>
      </c>
      <c r="B393" s="464"/>
      <c r="C393" s="464"/>
      <c r="D393" s="465"/>
      <c r="E393" s="546"/>
      <c r="F393" s="547"/>
      <c r="G393" s="546"/>
      <c r="H393" s="547"/>
      <c r="I393" s="548"/>
      <c r="J393" s="549"/>
    </row>
    <row r="394" spans="1:10" x14ac:dyDescent="0.25">
      <c r="A394" s="487" t="s">
        <v>530</v>
      </c>
      <c r="B394" s="488"/>
      <c r="C394" s="488"/>
      <c r="D394" s="489"/>
      <c r="E394" s="541"/>
      <c r="F394" s="542"/>
      <c r="G394" s="539"/>
      <c r="H394" s="540"/>
      <c r="I394" s="537"/>
      <c r="J394" s="538"/>
    </row>
    <row r="395" spans="1:10" x14ac:dyDescent="0.25">
      <c r="A395" s="463" t="s">
        <v>531</v>
      </c>
      <c r="B395" s="464"/>
      <c r="C395" s="464"/>
      <c r="D395" s="465"/>
      <c r="E395" s="546"/>
      <c r="F395" s="547"/>
      <c r="G395" s="546"/>
      <c r="H395" s="547"/>
      <c r="I395" s="548"/>
      <c r="J395" s="549"/>
    </row>
    <row r="396" spans="1:10" x14ac:dyDescent="0.25">
      <c r="A396" s="487" t="s">
        <v>532</v>
      </c>
      <c r="B396" s="488"/>
      <c r="C396" s="488"/>
      <c r="D396" s="489"/>
      <c r="E396" s="541"/>
      <c r="F396" s="542"/>
      <c r="G396" s="539"/>
      <c r="H396" s="540"/>
      <c r="I396" s="537"/>
      <c r="J396" s="538"/>
    </row>
    <row r="397" spans="1:10" x14ac:dyDescent="0.25">
      <c r="A397" s="463" t="s">
        <v>537</v>
      </c>
      <c r="B397" s="464"/>
      <c r="C397" s="464"/>
      <c r="D397" s="465"/>
      <c r="E397" s="550"/>
      <c r="F397" s="551"/>
      <c r="G397" s="550"/>
      <c r="H397" s="551"/>
      <c r="I397" s="552"/>
      <c r="J397" s="553"/>
    </row>
    <row r="398" spans="1:10" x14ac:dyDescent="0.25">
      <c r="A398" s="486"/>
      <c r="B398" s="431"/>
      <c r="C398" s="431"/>
      <c r="D398" s="432"/>
      <c r="E398" s="541"/>
      <c r="F398" s="542"/>
      <c r="G398" s="539"/>
      <c r="H398" s="540"/>
      <c r="I398" s="539"/>
      <c r="J398" s="540"/>
    </row>
    <row r="399" spans="1:10" x14ac:dyDescent="0.25">
      <c r="A399" s="486"/>
      <c r="B399" s="431"/>
      <c r="C399" s="431"/>
      <c r="D399" s="432"/>
      <c r="E399" s="541"/>
      <c r="F399" s="542"/>
      <c r="G399" s="539"/>
      <c r="H399" s="540"/>
      <c r="I399" s="539"/>
      <c r="J399" s="540"/>
    </row>
    <row r="400" spans="1:10" x14ac:dyDescent="0.25">
      <c r="A400" s="486"/>
      <c r="B400" s="431"/>
      <c r="C400" s="431"/>
      <c r="D400" s="432"/>
      <c r="E400" s="541"/>
      <c r="F400" s="542"/>
      <c r="G400" s="539"/>
      <c r="H400" s="540"/>
      <c r="I400" s="539"/>
      <c r="J400" s="540"/>
    </row>
    <row r="401" spans="1:10" x14ac:dyDescent="0.25">
      <c r="A401" s="483" t="s">
        <v>534</v>
      </c>
      <c r="B401" s="484"/>
      <c r="C401" s="484"/>
      <c r="D401" s="485"/>
      <c r="E401" s="560">
        <f>SUM(E391:E400)</f>
        <v>0</v>
      </c>
      <c r="F401" s="561"/>
      <c r="G401" s="560">
        <f>SUM(G391:G400)</f>
        <v>0</v>
      </c>
      <c r="H401" s="561"/>
      <c r="I401" s="560">
        <f>SUM(I391:I400)</f>
        <v>0</v>
      </c>
      <c r="J401" s="561"/>
    </row>
    <row r="402" spans="1:10" ht="13.35" customHeight="1" x14ac:dyDescent="0.25">
      <c r="A402" s="466" t="s">
        <v>859</v>
      </c>
      <c r="B402" s="554"/>
      <c r="C402" s="554"/>
      <c r="D402" s="554"/>
      <c r="E402" s="554"/>
      <c r="F402" s="554"/>
      <c r="G402" s="554"/>
      <c r="H402" s="554"/>
      <c r="I402" s="554"/>
      <c r="J402" s="555"/>
    </row>
    <row r="403" spans="1:10" ht="13.35" customHeight="1" x14ac:dyDescent="0.25">
      <c r="A403" s="469" t="s">
        <v>860</v>
      </c>
      <c r="B403" s="556"/>
      <c r="C403" s="556"/>
      <c r="D403" s="556"/>
      <c r="E403" s="556"/>
      <c r="F403" s="556"/>
      <c r="G403" s="556"/>
      <c r="H403" s="556"/>
      <c r="I403" s="556"/>
      <c r="J403" s="557"/>
    </row>
    <row r="404" spans="1:10" ht="13.35" customHeight="1" x14ac:dyDescent="0.25">
      <c r="A404" s="469" t="s">
        <v>861</v>
      </c>
      <c r="B404" s="556"/>
      <c r="C404" s="556"/>
      <c r="D404" s="556"/>
      <c r="E404" s="556"/>
      <c r="F404" s="556"/>
      <c r="G404" s="556"/>
      <c r="H404" s="556"/>
      <c r="I404" s="556"/>
      <c r="J404" s="557"/>
    </row>
    <row r="405" spans="1:10" ht="13.35" customHeight="1" x14ac:dyDescent="0.25">
      <c r="A405" s="472" t="s">
        <v>862</v>
      </c>
      <c r="B405" s="558"/>
      <c r="C405" s="558"/>
      <c r="D405" s="558"/>
      <c r="E405" s="558"/>
      <c r="F405" s="558"/>
      <c r="G405" s="558"/>
      <c r="H405" s="558"/>
      <c r="I405" s="558"/>
      <c r="J405" s="559"/>
    </row>
    <row r="406" spans="1:10" x14ac:dyDescent="0.25">
      <c r="A406" s="512"/>
      <c r="B406" s="513"/>
      <c r="C406" s="513"/>
      <c r="D406" s="513"/>
      <c r="E406" s="513"/>
      <c r="F406" s="513"/>
      <c r="G406" s="513"/>
      <c r="H406" s="513"/>
      <c r="I406" s="513"/>
      <c r="J406" s="514"/>
    </row>
    <row r="407" spans="1:10" x14ac:dyDescent="0.25">
      <c r="A407" s="515"/>
      <c r="B407" s="516"/>
      <c r="C407" s="516"/>
      <c r="D407" s="516"/>
      <c r="E407" s="516"/>
      <c r="F407" s="516"/>
      <c r="G407" s="516"/>
      <c r="H407" s="516"/>
      <c r="I407" s="516"/>
      <c r="J407" s="517"/>
    </row>
    <row r="408" spans="1:10" x14ac:dyDescent="0.25">
      <c r="A408" s="515"/>
      <c r="B408" s="516"/>
      <c r="C408" s="516"/>
      <c r="D408" s="516"/>
      <c r="E408" s="516"/>
      <c r="F408" s="516"/>
      <c r="G408" s="516"/>
      <c r="H408" s="516"/>
      <c r="I408" s="516"/>
      <c r="J408" s="517"/>
    </row>
    <row r="409" spans="1:10" x14ac:dyDescent="0.25">
      <c r="A409" s="515"/>
      <c r="B409" s="516"/>
      <c r="C409" s="516"/>
      <c r="D409" s="516"/>
      <c r="E409" s="516"/>
      <c r="F409" s="516"/>
      <c r="G409" s="516"/>
      <c r="H409" s="516"/>
      <c r="I409" s="516"/>
      <c r="J409" s="517"/>
    </row>
    <row r="410" spans="1:10" x14ac:dyDescent="0.25">
      <c r="A410" s="515"/>
      <c r="B410" s="516"/>
      <c r="C410" s="516"/>
      <c r="D410" s="516"/>
      <c r="E410" s="516"/>
      <c r="F410" s="516"/>
      <c r="G410" s="516"/>
      <c r="H410" s="516"/>
      <c r="I410" s="516"/>
      <c r="J410" s="517"/>
    </row>
    <row r="411" spans="1:10" x14ac:dyDescent="0.25">
      <c r="A411" s="515"/>
      <c r="B411" s="516"/>
      <c r="C411" s="516"/>
      <c r="D411" s="516"/>
      <c r="E411" s="516"/>
      <c r="F411" s="516"/>
      <c r="G411" s="516"/>
      <c r="H411" s="516"/>
      <c r="I411" s="516"/>
      <c r="J411" s="517"/>
    </row>
    <row r="412" spans="1:10" x14ac:dyDescent="0.25">
      <c r="A412" s="515"/>
      <c r="B412" s="516"/>
      <c r="C412" s="516"/>
      <c r="D412" s="516"/>
      <c r="E412" s="516"/>
      <c r="F412" s="516"/>
      <c r="G412" s="516"/>
      <c r="H412" s="516"/>
      <c r="I412" s="516"/>
      <c r="J412" s="517"/>
    </row>
    <row r="413" spans="1:10" x14ac:dyDescent="0.25">
      <c r="A413" s="515"/>
      <c r="B413" s="516"/>
      <c r="C413" s="516"/>
      <c r="D413" s="516"/>
      <c r="E413" s="516"/>
      <c r="F413" s="516"/>
      <c r="G413" s="516"/>
      <c r="H413" s="516"/>
      <c r="I413" s="516"/>
      <c r="J413" s="517"/>
    </row>
    <row r="414" spans="1:10" x14ac:dyDescent="0.25">
      <c r="A414" s="515"/>
      <c r="B414" s="516"/>
      <c r="C414" s="516"/>
      <c r="D414" s="516"/>
      <c r="E414" s="516"/>
      <c r="F414" s="516"/>
      <c r="G414" s="516"/>
      <c r="H414" s="516"/>
      <c r="I414" s="516"/>
      <c r="J414" s="517"/>
    </row>
    <row r="415" spans="1:10" x14ac:dyDescent="0.25">
      <c r="A415" s="515"/>
      <c r="B415" s="516"/>
      <c r="C415" s="516"/>
      <c r="D415" s="516"/>
      <c r="E415" s="516"/>
      <c r="F415" s="516"/>
      <c r="G415" s="516"/>
      <c r="H415" s="516"/>
      <c r="I415" s="516"/>
      <c r="J415" s="517"/>
    </row>
    <row r="416" spans="1:10" x14ac:dyDescent="0.25">
      <c r="A416" s="515"/>
      <c r="B416" s="516"/>
      <c r="C416" s="516"/>
      <c r="D416" s="516"/>
      <c r="E416" s="516"/>
      <c r="F416" s="516"/>
      <c r="G416" s="516"/>
      <c r="H416" s="516"/>
      <c r="I416" s="516"/>
      <c r="J416" s="517"/>
    </row>
    <row r="417" spans="1:10" x14ac:dyDescent="0.25">
      <c r="A417" s="515"/>
      <c r="B417" s="516"/>
      <c r="C417" s="516"/>
      <c r="D417" s="516"/>
      <c r="E417" s="516"/>
      <c r="F417" s="516"/>
      <c r="G417" s="516"/>
      <c r="H417" s="516"/>
      <c r="I417" s="516"/>
      <c r="J417" s="517"/>
    </row>
    <row r="418" spans="1:10" x14ac:dyDescent="0.25">
      <c r="A418" s="515"/>
      <c r="B418" s="516"/>
      <c r="C418" s="516"/>
      <c r="D418" s="516"/>
      <c r="E418" s="516"/>
      <c r="F418" s="516"/>
      <c r="G418" s="516"/>
      <c r="H418" s="516"/>
      <c r="I418" s="516"/>
      <c r="J418" s="517"/>
    </row>
    <row r="419" spans="1:10" x14ac:dyDescent="0.25">
      <c r="A419" s="515"/>
      <c r="B419" s="516"/>
      <c r="C419" s="516"/>
      <c r="D419" s="516"/>
      <c r="E419" s="516"/>
      <c r="F419" s="516"/>
      <c r="G419" s="516"/>
      <c r="H419" s="516"/>
      <c r="I419" s="516"/>
      <c r="J419" s="517"/>
    </row>
    <row r="420" spans="1:10" x14ac:dyDescent="0.25">
      <c r="A420" s="515"/>
      <c r="B420" s="516"/>
      <c r="C420" s="516"/>
      <c r="D420" s="516"/>
      <c r="E420" s="516"/>
      <c r="F420" s="516"/>
      <c r="G420" s="516"/>
      <c r="H420" s="516"/>
      <c r="I420" s="516"/>
      <c r="J420" s="517"/>
    </row>
    <row r="421" spans="1:10" x14ac:dyDescent="0.25">
      <c r="A421" s="515"/>
      <c r="B421" s="516"/>
      <c r="C421" s="516"/>
      <c r="D421" s="516"/>
      <c r="E421" s="516"/>
      <c r="F421" s="516"/>
      <c r="G421" s="516"/>
      <c r="H421" s="516"/>
      <c r="I421" s="516"/>
      <c r="J421" s="517"/>
    </row>
    <row r="422" spans="1:10" x14ac:dyDescent="0.25">
      <c r="A422" s="515"/>
      <c r="B422" s="516"/>
      <c r="C422" s="516"/>
      <c r="D422" s="516"/>
      <c r="E422" s="516"/>
      <c r="F422" s="516"/>
      <c r="G422" s="516"/>
      <c r="H422" s="516"/>
      <c r="I422" s="516"/>
      <c r="J422" s="517"/>
    </row>
    <row r="423" spans="1:10" x14ac:dyDescent="0.25">
      <c r="A423" s="515"/>
      <c r="B423" s="516"/>
      <c r="C423" s="516"/>
      <c r="D423" s="516"/>
      <c r="E423" s="516"/>
      <c r="F423" s="516"/>
      <c r="G423" s="516"/>
      <c r="H423" s="516"/>
      <c r="I423" s="516"/>
      <c r="J423" s="517"/>
    </row>
    <row r="424" spans="1:10" x14ac:dyDescent="0.25">
      <c r="A424" s="515"/>
      <c r="B424" s="516"/>
      <c r="C424" s="516"/>
      <c r="D424" s="516"/>
      <c r="E424" s="516"/>
      <c r="F424" s="516"/>
      <c r="G424" s="516"/>
      <c r="H424" s="516"/>
      <c r="I424" s="516"/>
      <c r="J424" s="517"/>
    </row>
    <row r="425" spans="1:10" x14ac:dyDescent="0.25">
      <c r="A425" s="515"/>
      <c r="B425" s="516"/>
      <c r="C425" s="516"/>
      <c r="D425" s="516"/>
      <c r="E425" s="516"/>
      <c r="F425" s="516"/>
      <c r="G425" s="516"/>
      <c r="H425" s="516"/>
      <c r="I425" s="516"/>
      <c r="J425" s="517"/>
    </row>
    <row r="426" spans="1:10" x14ac:dyDescent="0.25">
      <c r="A426" s="515"/>
      <c r="B426" s="516"/>
      <c r="C426" s="516"/>
      <c r="D426" s="516"/>
      <c r="E426" s="516"/>
      <c r="F426" s="516"/>
      <c r="G426" s="516"/>
      <c r="H426" s="516"/>
      <c r="I426" s="516"/>
      <c r="J426" s="517"/>
    </row>
    <row r="427" spans="1:10" x14ac:dyDescent="0.25">
      <c r="A427" s="515"/>
      <c r="B427" s="516"/>
      <c r="C427" s="516"/>
      <c r="D427" s="516"/>
      <c r="E427" s="516"/>
      <c r="F427" s="516"/>
      <c r="G427" s="516"/>
      <c r="H427" s="516"/>
      <c r="I427" s="516"/>
      <c r="J427" s="517"/>
    </row>
    <row r="428" spans="1:10" x14ac:dyDescent="0.25">
      <c r="A428" s="515"/>
      <c r="B428" s="516"/>
      <c r="C428" s="516"/>
      <c r="D428" s="516"/>
      <c r="E428" s="516"/>
      <c r="F428" s="516"/>
      <c r="G428" s="516"/>
      <c r="H428" s="516"/>
      <c r="I428" s="516"/>
      <c r="J428" s="517"/>
    </row>
    <row r="429" spans="1:10" x14ac:dyDescent="0.25">
      <c r="A429" s="515"/>
      <c r="B429" s="516"/>
      <c r="C429" s="516"/>
      <c r="D429" s="516"/>
      <c r="E429" s="516"/>
      <c r="F429" s="516"/>
      <c r="G429" s="516"/>
      <c r="H429" s="516"/>
      <c r="I429" s="516"/>
      <c r="J429" s="517"/>
    </row>
    <row r="430" spans="1:10" x14ac:dyDescent="0.25">
      <c r="A430" s="515"/>
      <c r="B430" s="516"/>
      <c r="C430" s="516"/>
      <c r="D430" s="516"/>
      <c r="E430" s="516"/>
      <c r="F430" s="516"/>
      <c r="G430" s="516"/>
      <c r="H430" s="516"/>
      <c r="I430" s="516"/>
      <c r="J430" s="517"/>
    </row>
    <row r="431" spans="1:10" x14ac:dyDescent="0.25">
      <c r="A431" s="515"/>
      <c r="B431" s="516"/>
      <c r="C431" s="516"/>
      <c r="D431" s="516"/>
      <c r="E431" s="516"/>
      <c r="F431" s="516"/>
      <c r="G431" s="516"/>
      <c r="H431" s="516"/>
      <c r="I431" s="516"/>
      <c r="J431" s="517"/>
    </row>
    <row r="432" spans="1:10" x14ac:dyDescent="0.25">
      <c r="A432" s="515"/>
      <c r="B432" s="516"/>
      <c r="C432" s="516"/>
      <c r="D432" s="516"/>
      <c r="E432" s="516"/>
      <c r="F432" s="516"/>
      <c r="G432" s="516"/>
      <c r="H432" s="516"/>
      <c r="I432" s="516"/>
      <c r="J432" s="517"/>
    </row>
    <row r="433" spans="1:10" x14ac:dyDescent="0.25">
      <c r="A433" s="515"/>
      <c r="B433" s="516"/>
      <c r="C433" s="516"/>
      <c r="D433" s="516"/>
      <c r="E433" s="516"/>
      <c r="F433" s="516"/>
      <c r="G433" s="516"/>
      <c r="H433" s="516"/>
      <c r="I433" s="516"/>
      <c r="J433" s="517"/>
    </row>
    <row r="434" spans="1:10" x14ac:dyDescent="0.25">
      <c r="A434" s="515"/>
      <c r="B434" s="516"/>
      <c r="C434" s="516"/>
      <c r="D434" s="516"/>
      <c r="E434" s="516"/>
      <c r="F434" s="516"/>
      <c r="G434" s="516"/>
      <c r="H434" s="516"/>
      <c r="I434" s="516"/>
      <c r="J434" s="517"/>
    </row>
    <row r="435" spans="1:10" x14ac:dyDescent="0.25">
      <c r="A435" s="515"/>
      <c r="B435" s="516"/>
      <c r="C435" s="516"/>
      <c r="D435" s="516"/>
      <c r="E435" s="516"/>
      <c r="F435" s="516"/>
      <c r="G435" s="516"/>
      <c r="H435" s="516"/>
      <c r="I435" s="516"/>
      <c r="J435" s="517"/>
    </row>
    <row r="436" spans="1:10" x14ac:dyDescent="0.25">
      <c r="A436" s="518"/>
      <c r="B436" s="519"/>
      <c r="C436" s="519"/>
      <c r="D436" s="519"/>
      <c r="E436" s="519"/>
      <c r="F436" s="519"/>
      <c r="G436" s="519"/>
      <c r="H436" s="519"/>
      <c r="I436" s="519"/>
      <c r="J436" s="520"/>
    </row>
    <row r="437" spans="1:10" x14ac:dyDescent="0.25">
      <c r="A437" s="187"/>
      <c r="B437" s="187"/>
      <c r="C437" s="187"/>
      <c r="D437" s="187"/>
      <c r="E437" s="187"/>
      <c r="F437" s="187"/>
      <c r="G437" s="187"/>
      <c r="H437" s="187"/>
      <c r="I437" s="187"/>
      <c r="J437" s="187"/>
    </row>
    <row r="438" spans="1:10" ht="15.6" x14ac:dyDescent="0.3">
      <c r="A438" s="351" t="s">
        <v>848</v>
      </c>
      <c r="B438" s="352"/>
      <c r="C438" s="352"/>
      <c r="D438" s="352"/>
      <c r="E438" s="352"/>
      <c r="F438" s="352"/>
      <c r="G438" s="352"/>
      <c r="H438" s="349" t="str">
        <f>'CONTACT INFORMATION'!$A$24</f>
        <v>Santa Barbara</v>
      </c>
      <c r="I438" s="349"/>
      <c r="J438" s="350"/>
    </row>
    <row r="439" spans="1:10" ht="15.6" x14ac:dyDescent="0.3">
      <c r="A439" s="57"/>
      <c r="B439" s="57"/>
      <c r="C439" s="57"/>
      <c r="D439" s="57"/>
      <c r="E439" s="57"/>
      <c r="F439" s="57"/>
      <c r="G439" s="57"/>
      <c r="H439" s="57"/>
      <c r="I439" s="57"/>
      <c r="J439" s="57"/>
    </row>
    <row r="440" spans="1:10" ht="13.8" x14ac:dyDescent="0.25">
      <c r="A440" s="506" t="s">
        <v>903</v>
      </c>
      <c r="B440" s="507"/>
      <c r="C440" s="507"/>
      <c r="D440" s="507"/>
      <c r="E440" s="507"/>
      <c r="F440" s="507"/>
      <c r="G440" s="507"/>
      <c r="H440" s="507"/>
      <c r="I440" s="507"/>
      <c r="J440" s="508"/>
    </row>
    <row r="441" spans="1:10" ht="13.35" customHeight="1" x14ac:dyDescent="0.25">
      <c r="A441" s="447" t="s">
        <v>854</v>
      </c>
      <c r="B441" s="522"/>
      <c r="C441" s="522"/>
      <c r="D441" s="523"/>
      <c r="E441" s="527"/>
      <c r="F441" s="528"/>
      <c r="G441" s="528"/>
      <c r="H441" s="528"/>
      <c r="I441" s="528"/>
      <c r="J441" s="529"/>
    </row>
    <row r="442" spans="1:10" ht="13.35" customHeight="1" x14ac:dyDescent="0.25">
      <c r="A442" s="475" t="s">
        <v>853</v>
      </c>
      <c r="B442" s="476"/>
      <c r="C442" s="476"/>
      <c r="D442" s="477"/>
      <c r="E442" s="530"/>
      <c r="F442" s="531"/>
      <c r="G442" s="531"/>
      <c r="H442" s="531"/>
      <c r="I442" s="531"/>
      <c r="J442" s="532"/>
    </row>
    <row r="443" spans="1:10" x14ac:dyDescent="0.25">
      <c r="A443" s="500" t="s">
        <v>808</v>
      </c>
      <c r="B443" s="501"/>
      <c r="C443" s="501"/>
      <c r="D443" s="502"/>
      <c r="E443" s="478"/>
      <c r="F443" s="479"/>
      <c r="G443" s="479"/>
      <c r="H443" s="479"/>
      <c r="I443" s="479"/>
      <c r="J443" s="480"/>
    </row>
    <row r="444" spans="1:10" ht="13.35" customHeight="1" x14ac:dyDescent="0.25">
      <c r="A444" s="58"/>
      <c r="B444" s="59"/>
      <c r="C444" s="59"/>
      <c r="D444" s="59"/>
      <c r="E444" s="543" t="s">
        <v>535</v>
      </c>
      <c r="F444" s="543"/>
      <c r="G444" s="543" t="s">
        <v>533</v>
      </c>
      <c r="H444" s="543"/>
      <c r="I444" s="544" t="s">
        <v>849</v>
      </c>
      <c r="J444" s="545"/>
    </row>
    <row r="445" spans="1:10" x14ac:dyDescent="0.25">
      <c r="A445" s="463" t="s">
        <v>527</v>
      </c>
      <c r="B445" s="464"/>
      <c r="C445" s="464"/>
      <c r="D445" s="465"/>
      <c r="E445" s="546"/>
      <c r="F445" s="547"/>
      <c r="G445" s="546"/>
      <c r="H445" s="547"/>
      <c r="I445" s="548"/>
      <c r="J445" s="549"/>
    </row>
    <row r="446" spans="1:10" x14ac:dyDescent="0.25">
      <c r="A446" s="487" t="s">
        <v>528</v>
      </c>
      <c r="B446" s="488"/>
      <c r="C446" s="488"/>
      <c r="D446" s="489"/>
      <c r="E446" s="541"/>
      <c r="F446" s="542"/>
      <c r="G446" s="539"/>
      <c r="H446" s="540"/>
      <c r="I446" s="537"/>
      <c r="J446" s="538"/>
    </row>
    <row r="447" spans="1:10" x14ac:dyDescent="0.25">
      <c r="A447" s="463" t="s">
        <v>529</v>
      </c>
      <c r="B447" s="464"/>
      <c r="C447" s="464"/>
      <c r="D447" s="465"/>
      <c r="E447" s="546"/>
      <c r="F447" s="547"/>
      <c r="G447" s="546"/>
      <c r="H447" s="547"/>
      <c r="I447" s="548"/>
      <c r="J447" s="549"/>
    </row>
    <row r="448" spans="1:10" x14ac:dyDescent="0.25">
      <c r="A448" s="487" t="s">
        <v>530</v>
      </c>
      <c r="B448" s="488"/>
      <c r="C448" s="488"/>
      <c r="D448" s="489"/>
      <c r="E448" s="541"/>
      <c r="F448" s="542"/>
      <c r="G448" s="539"/>
      <c r="H448" s="540"/>
      <c r="I448" s="537"/>
      <c r="J448" s="538"/>
    </row>
    <row r="449" spans="1:10" x14ac:dyDescent="0.25">
      <c r="A449" s="463" t="s">
        <v>531</v>
      </c>
      <c r="B449" s="464"/>
      <c r="C449" s="464"/>
      <c r="D449" s="465"/>
      <c r="E449" s="546"/>
      <c r="F449" s="547"/>
      <c r="G449" s="546"/>
      <c r="H449" s="547"/>
      <c r="I449" s="548"/>
      <c r="J449" s="549"/>
    </row>
    <row r="450" spans="1:10" x14ac:dyDescent="0.25">
      <c r="A450" s="487" t="s">
        <v>532</v>
      </c>
      <c r="B450" s="488"/>
      <c r="C450" s="488"/>
      <c r="D450" s="489"/>
      <c r="E450" s="541"/>
      <c r="F450" s="542"/>
      <c r="G450" s="539"/>
      <c r="H450" s="540"/>
      <c r="I450" s="537"/>
      <c r="J450" s="538"/>
    </row>
    <row r="451" spans="1:10" x14ac:dyDescent="0.25">
      <c r="A451" s="463" t="s">
        <v>537</v>
      </c>
      <c r="B451" s="464"/>
      <c r="C451" s="464"/>
      <c r="D451" s="465"/>
      <c r="E451" s="550"/>
      <c r="F451" s="551"/>
      <c r="G451" s="550"/>
      <c r="H451" s="551"/>
      <c r="I451" s="552"/>
      <c r="J451" s="553"/>
    </row>
    <row r="452" spans="1:10" x14ac:dyDescent="0.25">
      <c r="A452" s="486"/>
      <c r="B452" s="431"/>
      <c r="C452" s="431"/>
      <c r="D452" s="432"/>
      <c r="E452" s="541"/>
      <c r="F452" s="542"/>
      <c r="G452" s="539"/>
      <c r="H452" s="540"/>
      <c r="I452" s="539"/>
      <c r="J452" s="540"/>
    </row>
    <row r="453" spans="1:10" x14ac:dyDescent="0.25">
      <c r="A453" s="486"/>
      <c r="B453" s="431"/>
      <c r="C453" s="431"/>
      <c r="D453" s="432"/>
      <c r="E453" s="541"/>
      <c r="F453" s="542"/>
      <c r="G453" s="539"/>
      <c r="H453" s="540"/>
      <c r="I453" s="539"/>
      <c r="J453" s="540"/>
    </row>
    <row r="454" spans="1:10" x14ac:dyDescent="0.25">
      <c r="A454" s="486"/>
      <c r="B454" s="431"/>
      <c r="C454" s="431"/>
      <c r="D454" s="432"/>
      <c r="E454" s="541"/>
      <c r="F454" s="542"/>
      <c r="G454" s="539"/>
      <c r="H454" s="540"/>
      <c r="I454" s="539"/>
      <c r="J454" s="540"/>
    </row>
    <row r="455" spans="1:10" x14ac:dyDescent="0.25">
      <c r="A455" s="483" t="s">
        <v>534</v>
      </c>
      <c r="B455" s="484"/>
      <c r="C455" s="484"/>
      <c r="D455" s="485"/>
      <c r="E455" s="560">
        <f>SUM(E445:E454)</f>
        <v>0</v>
      </c>
      <c r="F455" s="561"/>
      <c r="G455" s="560">
        <f>SUM(G445:G454)</f>
        <v>0</v>
      </c>
      <c r="H455" s="561"/>
      <c r="I455" s="560">
        <f>SUM(I445:I454)</f>
        <v>0</v>
      </c>
      <c r="J455" s="561"/>
    </row>
    <row r="456" spans="1:10" ht="13.35" customHeight="1" x14ac:dyDescent="0.25">
      <c r="A456" s="466" t="s">
        <v>859</v>
      </c>
      <c r="B456" s="554"/>
      <c r="C456" s="554"/>
      <c r="D456" s="554"/>
      <c r="E456" s="554"/>
      <c r="F456" s="554"/>
      <c r="G456" s="554"/>
      <c r="H456" s="554"/>
      <c r="I456" s="554"/>
      <c r="J456" s="555"/>
    </row>
    <row r="457" spans="1:10" ht="13.35" customHeight="1" x14ac:dyDescent="0.25">
      <c r="A457" s="469" t="s">
        <v>860</v>
      </c>
      <c r="B457" s="556"/>
      <c r="C457" s="556"/>
      <c r="D457" s="556"/>
      <c r="E457" s="556"/>
      <c r="F457" s="556"/>
      <c r="G457" s="556"/>
      <c r="H457" s="556"/>
      <c r="I457" s="556"/>
      <c r="J457" s="557"/>
    </row>
    <row r="458" spans="1:10" ht="13.35" customHeight="1" x14ac:dyDescent="0.25">
      <c r="A458" s="469" t="s">
        <v>861</v>
      </c>
      <c r="B458" s="556"/>
      <c r="C458" s="556"/>
      <c r="D458" s="556"/>
      <c r="E458" s="556"/>
      <c r="F458" s="556"/>
      <c r="G458" s="556"/>
      <c r="H458" s="556"/>
      <c r="I458" s="556"/>
      <c r="J458" s="557"/>
    </row>
    <row r="459" spans="1:10" ht="13.35" customHeight="1" x14ac:dyDescent="0.25">
      <c r="A459" s="472" t="s">
        <v>862</v>
      </c>
      <c r="B459" s="558"/>
      <c r="C459" s="558"/>
      <c r="D459" s="558"/>
      <c r="E459" s="558"/>
      <c r="F459" s="558"/>
      <c r="G459" s="558"/>
      <c r="H459" s="558"/>
      <c r="I459" s="558"/>
      <c r="J459" s="559"/>
    </row>
    <row r="460" spans="1:10" x14ac:dyDescent="0.25">
      <c r="A460" s="512"/>
      <c r="B460" s="513"/>
      <c r="C460" s="513"/>
      <c r="D460" s="513"/>
      <c r="E460" s="513"/>
      <c r="F460" s="513"/>
      <c r="G460" s="513"/>
      <c r="H460" s="513"/>
      <c r="I460" s="513"/>
      <c r="J460" s="514"/>
    </row>
    <row r="461" spans="1:10" x14ac:dyDescent="0.25">
      <c r="A461" s="515"/>
      <c r="B461" s="516"/>
      <c r="C461" s="516"/>
      <c r="D461" s="516"/>
      <c r="E461" s="516"/>
      <c r="F461" s="516"/>
      <c r="G461" s="516"/>
      <c r="H461" s="516"/>
      <c r="I461" s="516"/>
      <c r="J461" s="517"/>
    </row>
    <row r="462" spans="1:10" x14ac:dyDescent="0.25">
      <c r="A462" s="515"/>
      <c r="B462" s="516"/>
      <c r="C462" s="516"/>
      <c r="D462" s="516"/>
      <c r="E462" s="516"/>
      <c r="F462" s="516"/>
      <c r="G462" s="516"/>
      <c r="H462" s="516"/>
      <c r="I462" s="516"/>
      <c r="J462" s="517"/>
    </row>
    <row r="463" spans="1:10" x14ac:dyDescent="0.25">
      <c r="A463" s="515"/>
      <c r="B463" s="516"/>
      <c r="C463" s="516"/>
      <c r="D463" s="516"/>
      <c r="E463" s="516"/>
      <c r="F463" s="516"/>
      <c r="G463" s="516"/>
      <c r="H463" s="516"/>
      <c r="I463" s="516"/>
      <c r="J463" s="517"/>
    </row>
    <row r="464" spans="1:10" x14ac:dyDescent="0.25">
      <c r="A464" s="515"/>
      <c r="B464" s="516"/>
      <c r="C464" s="516"/>
      <c r="D464" s="516"/>
      <c r="E464" s="516"/>
      <c r="F464" s="516"/>
      <c r="G464" s="516"/>
      <c r="H464" s="516"/>
      <c r="I464" s="516"/>
      <c r="J464" s="517"/>
    </row>
    <row r="465" spans="1:10" x14ac:dyDescent="0.25">
      <c r="A465" s="515"/>
      <c r="B465" s="516"/>
      <c r="C465" s="516"/>
      <c r="D465" s="516"/>
      <c r="E465" s="516"/>
      <c r="F465" s="516"/>
      <c r="G465" s="516"/>
      <c r="H465" s="516"/>
      <c r="I465" s="516"/>
      <c r="J465" s="517"/>
    </row>
    <row r="466" spans="1:10" x14ac:dyDescent="0.25">
      <c r="A466" s="515"/>
      <c r="B466" s="516"/>
      <c r="C466" s="516"/>
      <c r="D466" s="516"/>
      <c r="E466" s="516"/>
      <c r="F466" s="516"/>
      <c r="G466" s="516"/>
      <c r="H466" s="516"/>
      <c r="I466" s="516"/>
      <c r="J466" s="517"/>
    </row>
    <row r="467" spans="1:10" x14ac:dyDescent="0.25">
      <c r="A467" s="515"/>
      <c r="B467" s="516"/>
      <c r="C467" s="516"/>
      <c r="D467" s="516"/>
      <c r="E467" s="516"/>
      <c r="F467" s="516"/>
      <c r="G467" s="516"/>
      <c r="H467" s="516"/>
      <c r="I467" s="516"/>
      <c r="J467" s="517"/>
    </row>
    <row r="468" spans="1:10" x14ac:dyDescent="0.25">
      <c r="A468" s="515"/>
      <c r="B468" s="516"/>
      <c r="C468" s="516"/>
      <c r="D468" s="516"/>
      <c r="E468" s="516"/>
      <c r="F468" s="516"/>
      <c r="G468" s="516"/>
      <c r="H468" s="516"/>
      <c r="I468" s="516"/>
      <c r="J468" s="517"/>
    </row>
    <row r="469" spans="1:10" x14ac:dyDescent="0.25">
      <c r="A469" s="515"/>
      <c r="B469" s="516"/>
      <c r="C469" s="516"/>
      <c r="D469" s="516"/>
      <c r="E469" s="516"/>
      <c r="F469" s="516"/>
      <c r="G469" s="516"/>
      <c r="H469" s="516"/>
      <c r="I469" s="516"/>
      <c r="J469" s="517"/>
    </row>
    <row r="470" spans="1:10" x14ac:dyDescent="0.25">
      <c r="A470" s="515"/>
      <c r="B470" s="516"/>
      <c r="C470" s="516"/>
      <c r="D470" s="516"/>
      <c r="E470" s="516"/>
      <c r="F470" s="516"/>
      <c r="G470" s="516"/>
      <c r="H470" s="516"/>
      <c r="I470" s="516"/>
      <c r="J470" s="517"/>
    </row>
    <row r="471" spans="1:10" x14ac:dyDescent="0.25">
      <c r="A471" s="515"/>
      <c r="B471" s="516"/>
      <c r="C471" s="516"/>
      <c r="D471" s="516"/>
      <c r="E471" s="516"/>
      <c r="F471" s="516"/>
      <c r="G471" s="516"/>
      <c r="H471" s="516"/>
      <c r="I471" s="516"/>
      <c r="J471" s="517"/>
    </row>
    <row r="472" spans="1:10" x14ac:dyDescent="0.25">
      <c r="A472" s="515"/>
      <c r="B472" s="516"/>
      <c r="C472" s="516"/>
      <c r="D472" s="516"/>
      <c r="E472" s="516"/>
      <c r="F472" s="516"/>
      <c r="G472" s="516"/>
      <c r="H472" s="516"/>
      <c r="I472" s="516"/>
      <c r="J472" s="517"/>
    </row>
    <row r="473" spans="1:10" x14ac:dyDescent="0.25">
      <c r="A473" s="515"/>
      <c r="B473" s="516"/>
      <c r="C473" s="516"/>
      <c r="D473" s="516"/>
      <c r="E473" s="516"/>
      <c r="F473" s="516"/>
      <c r="G473" s="516"/>
      <c r="H473" s="516"/>
      <c r="I473" s="516"/>
      <c r="J473" s="517"/>
    </row>
    <row r="474" spans="1:10" x14ac:dyDescent="0.25">
      <c r="A474" s="515"/>
      <c r="B474" s="516"/>
      <c r="C474" s="516"/>
      <c r="D474" s="516"/>
      <c r="E474" s="516"/>
      <c r="F474" s="516"/>
      <c r="G474" s="516"/>
      <c r="H474" s="516"/>
      <c r="I474" s="516"/>
      <c r="J474" s="517"/>
    </row>
    <row r="475" spans="1:10" x14ac:dyDescent="0.25">
      <c r="A475" s="515"/>
      <c r="B475" s="516"/>
      <c r="C475" s="516"/>
      <c r="D475" s="516"/>
      <c r="E475" s="516"/>
      <c r="F475" s="516"/>
      <c r="G475" s="516"/>
      <c r="H475" s="516"/>
      <c r="I475" s="516"/>
      <c r="J475" s="517"/>
    </row>
    <row r="476" spans="1:10" x14ac:dyDescent="0.25">
      <c r="A476" s="515"/>
      <c r="B476" s="516"/>
      <c r="C476" s="516"/>
      <c r="D476" s="516"/>
      <c r="E476" s="516"/>
      <c r="F476" s="516"/>
      <c r="G476" s="516"/>
      <c r="H476" s="516"/>
      <c r="I476" s="516"/>
      <c r="J476" s="517"/>
    </row>
    <row r="477" spans="1:10" x14ac:dyDescent="0.25">
      <c r="A477" s="515"/>
      <c r="B477" s="516"/>
      <c r="C477" s="516"/>
      <c r="D477" s="516"/>
      <c r="E477" s="516"/>
      <c r="F477" s="516"/>
      <c r="G477" s="516"/>
      <c r="H477" s="516"/>
      <c r="I477" s="516"/>
      <c r="J477" s="517"/>
    </row>
    <row r="478" spans="1:10" x14ac:dyDescent="0.25">
      <c r="A478" s="515"/>
      <c r="B478" s="516"/>
      <c r="C478" s="516"/>
      <c r="D478" s="516"/>
      <c r="E478" s="516"/>
      <c r="F478" s="516"/>
      <c r="G478" s="516"/>
      <c r="H478" s="516"/>
      <c r="I478" s="516"/>
      <c r="J478" s="517"/>
    </row>
    <row r="479" spans="1:10" x14ac:dyDescent="0.25">
      <c r="A479" s="515"/>
      <c r="B479" s="516"/>
      <c r="C479" s="516"/>
      <c r="D479" s="516"/>
      <c r="E479" s="516"/>
      <c r="F479" s="516"/>
      <c r="G479" s="516"/>
      <c r="H479" s="516"/>
      <c r="I479" s="516"/>
      <c r="J479" s="517"/>
    </row>
    <row r="480" spans="1:10" x14ac:dyDescent="0.25">
      <c r="A480" s="515"/>
      <c r="B480" s="516"/>
      <c r="C480" s="516"/>
      <c r="D480" s="516"/>
      <c r="E480" s="516"/>
      <c r="F480" s="516"/>
      <c r="G480" s="516"/>
      <c r="H480" s="516"/>
      <c r="I480" s="516"/>
      <c r="J480" s="517"/>
    </row>
    <row r="481" spans="1:10" x14ac:dyDescent="0.25">
      <c r="A481" s="515"/>
      <c r="B481" s="516"/>
      <c r="C481" s="516"/>
      <c r="D481" s="516"/>
      <c r="E481" s="516"/>
      <c r="F481" s="516"/>
      <c r="G481" s="516"/>
      <c r="H481" s="516"/>
      <c r="I481" s="516"/>
      <c r="J481" s="517"/>
    </row>
    <row r="482" spans="1:10" x14ac:dyDescent="0.25">
      <c r="A482" s="515"/>
      <c r="B482" s="516"/>
      <c r="C482" s="516"/>
      <c r="D482" s="516"/>
      <c r="E482" s="516"/>
      <c r="F482" s="516"/>
      <c r="G482" s="516"/>
      <c r="H482" s="516"/>
      <c r="I482" s="516"/>
      <c r="J482" s="517"/>
    </row>
    <row r="483" spans="1:10" x14ac:dyDescent="0.25">
      <c r="A483" s="515"/>
      <c r="B483" s="516"/>
      <c r="C483" s="516"/>
      <c r="D483" s="516"/>
      <c r="E483" s="516"/>
      <c r="F483" s="516"/>
      <c r="G483" s="516"/>
      <c r="H483" s="516"/>
      <c r="I483" s="516"/>
      <c r="J483" s="517"/>
    </row>
    <row r="484" spans="1:10" x14ac:dyDescent="0.25">
      <c r="A484" s="515"/>
      <c r="B484" s="516"/>
      <c r="C484" s="516"/>
      <c r="D484" s="516"/>
      <c r="E484" s="516"/>
      <c r="F484" s="516"/>
      <c r="G484" s="516"/>
      <c r="H484" s="516"/>
      <c r="I484" s="516"/>
      <c r="J484" s="517"/>
    </row>
    <row r="485" spans="1:10" x14ac:dyDescent="0.25">
      <c r="A485" s="515"/>
      <c r="B485" s="516"/>
      <c r="C485" s="516"/>
      <c r="D485" s="516"/>
      <c r="E485" s="516"/>
      <c r="F485" s="516"/>
      <c r="G485" s="516"/>
      <c r="H485" s="516"/>
      <c r="I485" s="516"/>
      <c r="J485" s="517"/>
    </row>
    <row r="486" spans="1:10" x14ac:dyDescent="0.25">
      <c r="A486" s="515"/>
      <c r="B486" s="516"/>
      <c r="C486" s="516"/>
      <c r="D486" s="516"/>
      <c r="E486" s="516"/>
      <c r="F486" s="516"/>
      <c r="G486" s="516"/>
      <c r="H486" s="516"/>
      <c r="I486" s="516"/>
      <c r="J486" s="517"/>
    </row>
    <row r="487" spans="1:10" x14ac:dyDescent="0.25">
      <c r="A487" s="515"/>
      <c r="B487" s="516"/>
      <c r="C487" s="516"/>
      <c r="D487" s="516"/>
      <c r="E487" s="516"/>
      <c r="F487" s="516"/>
      <c r="G487" s="516"/>
      <c r="H487" s="516"/>
      <c r="I487" s="516"/>
      <c r="J487" s="517"/>
    </row>
    <row r="488" spans="1:10" x14ac:dyDescent="0.25">
      <c r="A488" s="515"/>
      <c r="B488" s="516"/>
      <c r="C488" s="516"/>
      <c r="D488" s="516"/>
      <c r="E488" s="516"/>
      <c r="F488" s="516"/>
      <c r="G488" s="516"/>
      <c r="H488" s="516"/>
      <c r="I488" s="516"/>
      <c r="J488" s="517"/>
    </row>
    <row r="489" spans="1:10" x14ac:dyDescent="0.25">
      <c r="A489" s="515"/>
      <c r="B489" s="516"/>
      <c r="C489" s="516"/>
      <c r="D489" s="516"/>
      <c r="E489" s="516"/>
      <c r="F489" s="516"/>
      <c r="G489" s="516"/>
      <c r="H489" s="516"/>
      <c r="I489" s="516"/>
      <c r="J489" s="517"/>
    </row>
    <row r="490" spans="1:10" x14ac:dyDescent="0.25">
      <c r="A490" s="518"/>
      <c r="B490" s="519"/>
      <c r="C490" s="519"/>
      <c r="D490" s="519"/>
      <c r="E490" s="519"/>
      <c r="F490" s="519"/>
      <c r="G490" s="519"/>
      <c r="H490" s="519"/>
      <c r="I490" s="519"/>
      <c r="J490" s="520"/>
    </row>
    <row r="491" spans="1:10" x14ac:dyDescent="0.25">
      <c r="A491" s="187"/>
      <c r="B491" s="187"/>
      <c r="C491" s="187"/>
      <c r="D491" s="187"/>
      <c r="E491" s="187"/>
      <c r="F491" s="187"/>
      <c r="G491" s="187"/>
      <c r="H491" s="187"/>
      <c r="I491" s="187"/>
      <c r="J491" s="187"/>
    </row>
    <row r="492" spans="1:10" ht="15.6" x14ac:dyDescent="0.3">
      <c r="A492" s="351" t="s">
        <v>848</v>
      </c>
      <c r="B492" s="352"/>
      <c r="C492" s="352"/>
      <c r="D492" s="352"/>
      <c r="E492" s="352"/>
      <c r="F492" s="352"/>
      <c r="G492" s="352"/>
      <c r="H492" s="349" t="str">
        <f>'CONTACT INFORMATION'!$A$24</f>
        <v>Santa Barbara</v>
      </c>
      <c r="I492" s="349"/>
      <c r="J492" s="350"/>
    </row>
    <row r="493" spans="1:10" ht="15.6" x14ac:dyDescent="0.3">
      <c r="A493" s="57"/>
      <c r="B493" s="57"/>
      <c r="C493" s="57"/>
      <c r="D493" s="57"/>
      <c r="E493" s="57"/>
      <c r="F493" s="57"/>
      <c r="G493" s="57"/>
      <c r="H493" s="57"/>
      <c r="I493" s="57"/>
      <c r="J493" s="57"/>
    </row>
    <row r="494" spans="1:10" ht="13.8" x14ac:dyDescent="0.25">
      <c r="A494" s="506" t="s">
        <v>904</v>
      </c>
      <c r="B494" s="507"/>
      <c r="C494" s="507"/>
      <c r="D494" s="507"/>
      <c r="E494" s="507"/>
      <c r="F494" s="507"/>
      <c r="G494" s="507"/>
      <c r="H494" s="507"/>
      <c r="I494" s="507"/>
      <c r="J494" s="508"/>
    </row>
    <row r="495" spans="1:10" ht="13.35" customHeight="1" x14ac:dyDescent="0.25">
      <c r="A495" s="447" t="s">
        <v>854</v>
      </c>
      <c r="B495" s="522"/>
      <c r="C495" s="522"/>
      <c r="D495" s="523"/>
      <c r="E495" s="527"/>
      <c r="F495" s="528"/>
      <c r="G495" s="528"/>
      <c r="H495" s="528"/>
      <c r="I495" s="528"/>
      <c r="J495" s="529"/>
    </row>
    <row r="496" spans="1:10" ht="13.35" customHeight="1" x14ac:dyDescent="0.25">
      <c r="A496" s="475" t="s">
        <v>853</v>
      </c>
      <c r="B496" s="476"/>
      <c r="C496" s="476"/>
      <c r="D496" s="477"/>
      <c r="E496" s="530"/>
      <c r="F496" s="531"/>
      <c r="G496" s="531"/>
      <c r="H496" s="531"/>
      <c r="I496" s="531"/>
      <c r="J496" s="532"/>
    </row>
    <row r="497" spans="1:10" x14ac:dyDescent="0.25">
      <c r="A497" s="500" t="s">
        <v>808</v>
      </c>
      <c r="B497" s="501"/>
      <c r="C497" s="501"/>
      <c r="D497" s="502"/>
      <c r="E497" s="478"/>
      <c r="F497" s="479"/>
      <c r="G497" s="479"/>
      <c r="H497" s="479"/>
      <c r="I497" s="479"/>
      <c r="J497" s="480"/>
    </row>
    <row r="498" spans="1:10" ht="13.35" customHeight="1" x14ac:dyDescent="0.25">
      <c r="A498" s="58"/>
      <c r="B498" s="59"/>
      <c r="C498" s="59"/>
      <c r="D498" s="59"/>
      <c r="E498" s="543" t="s">
        <v>535</v>
      </c>
      <c r="F498" s="543"/>
      <c r="G498" s="543" t="s">
        <v>533</v>
      </c>
      <c r="H498" s="543"/>
      <c r="I498" s="544" t="s">
        <v>849</v>
      </c>
      <c r="J498" s="545"/>
    </row>
    <row r="499" spans="1:10" x14ac:dyDescent="0.25">
      <c r="A499" s="463" t="s">
        <v>527</v>
      </c>
      <c r="B499" s="464"/>
      <c r="C499" s="464"/>
      <c r="D499" s="465"/>
      <c r="E499" s="546"/>
      <c r="F499" s="547"/>
      <c r="G499" s="546"/>
      <c r="H499" s="547"/>
      <c r="I499" s="548"/>
      <c r="J499" s="549"/>
    </row>
    <row r="500" spans="1:10" x14ac:dyDescent="0.25">
      <c r="A500" s="487" t="s">
        <v>528</v>
      </c>
      <c r="B500" s="488"/>
      <c r="C500" s="488"/>
      <c r="D500" s="489"/>
      <c r="E500" s="541"/>
      <c r="F500" s="542"/>
      <c r="G500" s="539"/>
      <c r="H500" s="540"/>
      <c r="I500" s="537"/>
      <c r="J500" s="538"/>
    </row>
    <row r="501" spans="1:10" x14ac:dyDescent="0.25">
      <c r="A501" s="463" t="s">
        <v>529</v>
      </c>
      <c r="B501" s="464"/>
      <c r="C501" s="464"/>
      <c r="D501" s="465"/>
      <c r="E501" s="546"/>
      <c r="F501" s="547"/>
      <c r="G501" s="546"/>
      <c r="H501" s="547"/>
      <c r="I501" s="548"/>
      <c r="J501" s="549"/>
    </row>
    <row r="502" spans="1:10" x14ac:dyDescent="0.25">
      <c r="A502" s="487" t="s">
        <v>530</v>
      </c>
      <c r="B502" s="488"/>
      <c r="C502" s="488"/>
      <c r="D502" s="489"/>
      <c r="E502" s="541"/>
      <c r="F502" s="542"/>
      <c r="G502" s="539"/>
      <c r="H502" s="540"/>
      <c r="I502" s="537"/>
      <c r="J502" s="538"/>
    </row>
    <row r="503" spans="1:10" x14ac:dyDescent="0.25">
      <c r="A503" s="463" t="s">
        <v>531</v>
      </c>
      <c r="B503" s="464"/>
      <c r="C503" s="464"/>
      <c r="D503" s="465"/>
      <c r="E503" s="546"/>
      <c r="F503" s="547"/>
      <c r="G503" s="546"/>
      <c r="H503" s="547"/>
      <c r="I503" s="548"/>
      <c r="J503" s="549"/>
    </row>
    <row r="504" spans="1:10" x14ac:dyDescent="0.25">
      <c r="A504" s="487" t="s">
        <v>532</v>
      </c>
      <c r="B504" s="488"/>
      <c r="C504" s="488"/>
      <c r="D504" s="489"/>
      <c r="E504" s="541"/>
      <c r="F504" s="542"/>
      <c r="G504" s="539"/>
      <c r="H504" s="540"/>
      <c r="I504" s="537"/>
      <c r="J504" s="538"/>
    </row>
    <row r="505" spans="1:10" x14ac:dyDescent="0.25">
      <c r="A505" s="463" t="s">
        <v>537</v>
      </c>
      <c r="B505" s="464"/>
      <c r="C505" s="464"/>
      <c r="D505" s="465"/>
      <c r="E505" s="550"/>
      <c r="F505" s="551"/>
      <c r="G505" s="550"/>
      <c r="H505" s="551"/>
      <c r="I505" s="552"/>
      <c r="J505" s="553"/>
    </row>
    <row r="506" spans="1:10" x14ac:dyDescent="0.25">
      <c r="A506" s="486"/>
      <c r="B506" s="431"/>
      <c r="C506" s="431"/>
      <c r="D506" s="432"/>
      <c r="E506" s="541"/>
      <c r="F506" s="542"/>
      <c r="G506" s="539"/>
      <c r="H506" s="540"/>
      <c r="I506" s="539"/>
      <c r="J506" s="540"/>
    </row>
    <row r="507" spans="1:10" x14ac:dyDescent="0.25">
      <c r="A507" s="486"/>
      <c r="B507" s="431"/>
      <c r="C507" s="431"/>
      <c r="D507" s="432"/>
      <c r="E507" s="541"/>
      <c r="F507" s="542"/>
      <c r="G507" s="539"/>
      <c r="H507" s="540"/>
      <c r="I507" s="539"/>
      <c r="J507" s="540"/>
    </row>
    <row r="508" spans="1:10" x14ac:dyDescent="0.25">
      <c r="A508" s="486"/>
      <c r="B508" s="431"/>
      <c r="C508" s="431"/>
      <c r="D508" s="432"/>
      <c r="E508" s="541"/>
      <c r="F508" s="542"/>
      <c r="G508" s="539"/>
      <c r="H508" s="540"/>
      <c r="I508" s="539"/>
      <c r="J508" s="540"/>
    </row>
    <row r="509" spans="1:10" x14ac:dyDescent="0.25">
      <c r="A509" s="483" t="s">
        <v>534</v>
      </c>
      <c r="B509" s="484"/>
      <c r="C509" s="484"/>
      <c r="D509" s="485"/>
      <c r="E509" s="560">
        <f>SUM(E499:E508)</f>
        <v>0</v>
      </c>
      <c r="F509" s="561"/>
      <c r="G509" s="560">
        <f>SUM(G499:G508)</f>
        <v>0</v>
      </c>
      <c r="H509" s="561"/>
      <c r="I509" s="560">
        <f>SUM(I499:I508)</f>
        <v>0</v>
      </c>
      <c r="J509" s="561"/>
    </row>
    <row r="510" spans="1:10" ht="13.35" customHeight="1" x14ac:dyDescent="0.25">
      <c r="A510" s="466" t="s">
        <v>859</v>
      </c>
      <c r="B510" s="554"/>
      <c r="C510" s="554"/>
      <c r="D510" s="554"/>
      <c r="E510" s="554"/>
      <c r="F510" s="554"/>
      <c r="G510" s="554"/>
      <c r="H510" s="554"/>
      <c r="I510" s="554"/>
      <c r="J510" s="555"/>
    </row>
    <row r="511" spans="1:10" ht="13.35" customHeight="1" x14ac:dyDescent="0.25">
      <c r="A511" s="469" t="s">
        <v>860</v>
      </c>
      <c r="B511" s="556"/>
      <c r="C511" s="556"/>
      <c r="D511" s="556"/>
      <c r="E511" s="556"/>
      <c r="F511" s="556"/>
      <c r="G511" s="556"/>
      <c r="H511" s="556"/>
      <c r="I511" s="556"/>
      <c r="J511" s="557"/>
    </row>
    <row r="512" spans="1:10" ht="13.35" customHeight="1" x14ac:dyDescent="0.25">
      <c r="A512" s="469" t="s">
        <v>861</v>
      </c>
      <c r="B512" s="556"/>
      <c r="C512" s="556"/>
      <c r="D512" s="556"/>
      <c r="E512" s="556"/>
      <c r="F512" s="556"/>
      <c r="G512" s="556"/>
      <c r="H512" s="556"/>
      <c r="I512" s="556"/>
      <c r="J512" s="557"/>
    </row>
    <row r="513" spans="1:10" ht="13.35" customHeight="1" x14ac:dyDescent="0.25">
      <c r="A513" s="472" t="s">
        <v>862</v>
      </c>
      <c r="B513" s="558"/>
      <c r="C513" s="558"/>
      <c r="D513" s="558"/>
      <c r="E513" s="558"/>
      <c r="F513" s="558"/>
      <c r="G513" s="558"/>
      <c r="H513" s="558"/>
      <c r="I513" s="558"/>
      <c r="J513" s="559"/>
    </row>
    <row r="514" spans="1:10" x14ac:dyDescent="0.25">
      <c r="A514" s="512"/>
      <c r="B514" s="513"/>
      <c r="C514" s="513"/>
      <c r="D514" s="513"/>
      <c r="E514" s="513"/>
      <c r="F514" s="513"/>
      <c r="G514" s="513"/>
      <c r="H514" s="513"/>
      <c r="I514" s="513"/>
      <c r="J514" s="514"/>
    </row>
    <row r="515" spans="1:10" x14ac:dyDescent="0.25">
      <c r="A515" s="515"/>
      <c r="B515" s="516"/>
      <c r="C515" s="516"/>
      <c r="D515" s="516"/>
      <c r="E515" s="516"/>
      <c r="F515" s="516"/>
      <c r="G515" s="516"/>
      <c r="H515" s="516"/>
      <c r="I515" s="516"/>
      <c r="J515" s="517"/>
    </row>
    <row r="516" spans="1:10" x14ac:dyDescent="0.25">
      <c r="A516" s="515"/>
      <c r="B516" s="516"/>
      <c r="C516" s="516"/>
      <c r="D516" s="516"/>
      <c r="E516" s="516"/>
      <c r="F516" s="516"/>
      <c r="G516" s="516"/>
      <c r="H516" s="516"/>
      <c r="I516" s="516"/>
      <c r="J516" s="517"/>
    </row>
    <row r="517" spans="1:10" x14ac:dyDescent="0.25">
      <c r="A517" s="515"/>
      <c r="B517" s="516"/>
      <c r="C517" s="516"/>
      <c r="D517" s="516"/>
      <c r="E517" s="516"/>
      <c r="F517" s="516"/>
      <c r="G517" s="516"/>
      <c r="H517" s="516"/>
      <c r="I517" s="516"/>
      <c r="J517" s="517"/>
    </row>
    <row r="518" spans="1:10" x14ac:dyDescent="0.25">
      <c r="A518" s="515"/>
      <c r="B518" s="516"/>
      <c r="C518" s="516"/>
      <c r="D518" s="516"/>
      <c r="E518" s="516"/>
      <c r="F518" s="516"/>
      <c r="G518" s="516"/>
      <c r="H518" s="516"/>
      <c r="I518" s="516"/>
      <c r="J518" s="517"/>
    </row>
    <row r="519" spans="1:10" x14ac:dyDescent="0.25">
      <c r="A519" s="515"/>
      <c r="B519" s="516"/>
      <c r="C519" s="516"/>
      <c r="D519" s="516"/>
      <c r="E519" s="516"/>
      <c r="F519" s="516"/>
      <c r="G519" s="516"/>
      <c r="H519" s="516"/>
      <c r="I519" s="516"/>
      <c r="J519" s="517"/>
    </row>
    <row r="520" spans="1:10" x14ac:dyDescent="0.25">
      <c r="A520" s="515"/>
      <c r="B520" s="516"/>
      <c r="C520" s="516"/>
      <c r="D520" s="516"/>
      <c r="E520" s="516"/>
      <c r="F520" s="516"/>
      <c r="G520" s="516"/>
      <c r="H520" s="516"/>
      <c r="I520" s="516"/>
      <c r="J520" s="517"/>
    </row>
    <row r="521" spans="1:10" x14ac:dyDescent="0.25">
      <c r="A521" s="515"/>
      <c r="B521" s="516"/>
      <c r="C521" s="516"/>
      <c r="D521" s="516"/>
      <c r="E521" s="516"/>
      <c r="F521" s="516"/>
      <c r="G521" s="516"/>
      <c r="H521" s="516"/>
      <c r="I521" s="516"/>
      <c r="J521" s="517"/>
    </row>
    <row r="522" spans="1:10" x14ac:dyDescent="0.25">
      <c r="A522" s="515"/>
      <c r="B522" s="516"/>
      <c r="C522" s="516"/>
      <c r="D522" s="516"/>
      <c r="E522" s="516"/>
      <c r="F522" s="516"/>
      <c r="G522" s="516"/>
      <c r="H522" s="516"/>
      <c r="I522" s="516"/>
      <c r="J522" s="517"/>
    </row>
    <row r="523" spans="1:10" x14ac:dyDescent="0.25">
      <c r="A523" s="515"/>
      <c r="B523" s="516"/>
      <c r="C523" s="516"/>
      <c r="D523" s="516"/>
      <c r="E523" s="516"/>
      <c r="F523" s="516"/>
      <c r="G523" s="516"/>
      <c r="H523" s="516"/>
      <c r="I523" s="516"/>
      <c r="J523" s="517"/>
    </row>
    <row r="524" spans="1:10" x14ac:dyDescent="0.25">
      <c r="A524" s="515"/>
      <c r="B524" s="516"/>
      <c r="C524" s="516"/>
      <c r="D524" s="516"/>
      <c r="E524" s="516"/>
      <c r="F524" s="516"/>
      <c r="G524" s="516"/>
      <c r="H524" s="516"/>
      <c r="I524" s="516"/>
      <c r="J524" s="517"/>
    </row>
    <row r="525" spans="1:10" x14ac:dyDescent="0.25">
      <c r="A525" s="515"/>
      <c r="B525" s="516"/>
      <c r="C525" s="516"/>
      <c r="D525" s="516"/>
      <c r="E525" s="516"/>
      <c r="F525" s="516"/>
      <c r="G525" s="516"/>
      <c r="H525" s="516"/>
      <c r="I525" s="516"/>
      <c r="J525" s="517"/>
    </row>
    <row r="526" spans="1:10" x14ac:dyDescent="0.25">
      <c r="A526" s="515"/>
      <c r="B526" s="516"/>
      <c r="C526" s="516"/>
      <c r="D526" s="516"/>
      <c r="E526" s="516"/>
      <c r="F526" s="516"/>
      <c r="G526" s="516"/>
      <c r="H526" s="516"/>
      <c r="I526" s="516"/>
      <c r="J526" s="517"/>
    </row>
    <row r="527" spans="1:10" x14ac:dyDescent="0.25">
      <c r="A527" s="515"/>
      <c r="B527" s="516"/>
      <c r="C527" s="516"/>
      <c r="D527" s="516"/>
      <c r="E527" s="516"/>
      <c r="F527" s="516"/>
      <c r="G527" s="516"/>
      <c r="H527" s="516"/>
      <c r="I527" s="516"/>
      <c r="J527" s="517"/>
    </row>
    <row r="528" spans="1:10" x14ac:dyDescent="0.25">
      <c r="A528" s="515"/>
      <c r="B528" s="516"/>
      <c r="C528" s="516"/>
      <c r="D528" s="516"/>
      <c r="E528" s="516"/>
      <c r="F528" s="516"/>
      <c r="G528" s="516"/>
      <c r="H528" s="516"/>
      <c r="I528" s="516"/>
      <c r="J528" s="517"/>
    </row>
    <row r="529" spans="1:10" x14ac:dyDescent="0.25">
      <c r="A529" s="515"/>
      <c r="B529" s="516"/>
      <c r="C529" s="516"/>
      <c r="D529" s="516"/>
      <c r="E529" s="516"/>
      <c r="F529" s="516"/>
      <c r="G529" s="516"/>
      <c r="H529" s="516"/>
      <c r="I529" s="516"/>
      <c r="J529" s="517"/>
    </row>
    <row r="530" spans="1:10" x14ac:dyDescent="0.25">
      <c r="A530" s="515"/>
      <c r="B530" s="516"/>
      <c r="C530" s="516"/>
      <c r="D530" s="516"/>
      <c r="E530" s="516"/>
      <c r="F530" s="516"/>
      <c r="G530" s="516"/>
      <c r="H530" s="516"/>
      <c r="I530" s="516"/>
      <c r="J530" s="517"/>
    </row>
    <row r="531" spans="1:10" x14ac:dyDescent="0.25">
      <c r="A531" s="515"/>
      <c r="B531" s="516"/>
      <c r="C531" s="516"/>
      <c r="D531" s="516"/>
      <c r="E531" s="516"/>
      <c r="F531" s="516"/>
      <c r="G531" s="516"/>
      <c r="H531" s="516"/>
      <c r="I531" s="516"/>
      <c r="J531" s="517"/>
    </row>
    <row r="532" spans="1:10" x14ac:dyDescent="0.25">
      <c r="A532" s="515"/>
      <c r="B532" s="516"/>
      <c r="C532" s="516"/>
      <c r="D532" s="516"/>
      <c r="E532" s="516"/>
      <c r="F532" s="516"/>
      <c r="G532" s="516"/>
      <c r="H532" s="516"/>
      <c r="I532" s="516"/>
      <c r="J532" s="517"/>
    </row>
    <row r="533" spans="1:10" x14ac:dyDescent="0.25">
      <c r="A533" s="515"/>
      <c r="B533" s="516"/>
      <c r="C533" s="516"/>
      <c r="D533" s="516"/>
      <c r="E533" s="516"/>
      <c r="F533" s="516"/>
      <c r="G533" s="516"/>
      <c r="H533" s="516"/>
      <c r="I533" s="516"/>
      <c r="J533" s="517"/>
    </row>
    <row r="534" spans="1:10" x14ac:dyDescent="0.25">
      <c r="A534" s="515"/>
      <c r="B534" s="516"/>
      <c r="C534" s="516"/>
      <c r="D534" s="516"/>
      <c r="E534" s="516"/>
      <c r="F534" s="516"/>
      <c r="G534" s="516"/>
      <c r="H534" s="516"/>
      <c r="I534" s="516"/>
      <c r="J534" s="517"/>
    </row>
    <row r="535" spans="1:10" x14ac:dyDescent="0.25">
      <c r="A535" s="515"/>
      <c r="B535" s="516"/>
      <c r="C535" s="516"/>
      <c r="D535" s="516"/>
      <c r="E535" s="516"/>
      <c r="F535" s="516"/>
      <c r="G535" s="516"/>
      <c r="H535" s="516"/>
      <c r="I535" s="516"/>
      <c r="J535" s="517"/>
    </row>
    <row r="536" spans="1:10" x14ac:dyDescent="0.25">
      <c r="A536" s="515"/>
      <c r="B536" s="516"/>
      <c r="C536" s="516"/>
      <c r="D536" s="516"/>
      <c r="E536" s="516"/>
      <c r="F536" s="516"/>
      <c r="G536" s="516"/>
      <c r="H536" s="516"/>
      <c r="I536" s="516"/>
      <c r="J536" s="517"/>
    </row>
    <row r="537" spans="1:10" x14ac:dyDescent="0.25">
      <c r="A537" s="515"/>
      <c r="B537" s="516"/>
      <c r="C537" s="516"/>
      <c r="D537" s="516"/>
      <c r="E537" s="516"/>
      <c r="F537" s="516"/>
      <c r="G537" s="516"/>
      <c r="H537" s="516"/>
      <c r="I537" s="516"/>
      <c r="J537" s="517"/>
    </row>
    <row r="538" spans="1:10" x14ac:dyDescent="0.25">
      <c r="A538" s="515"/>
      <c r="B538" s="516"/>
      <c r="C538" s="516"/>
      <c r="D538" s="516"/>
      <c r="E538" s="516"/>
      <c r="F538" s="516"/>
      <c r="G538" s="516"/>
      <c r="H538" s="516"/>
      <c r="I538" s="516"/>
      <c r="J538" s="517"/>
    </row>
    <row r="539" spans="1:10" x14ac:dyDescent="0.25">
      <c r="A539" s="515"/>
      <c r="B539" s="516"/>
      <c r="C539" s="516"/>
      <c r="D539" s="516"/>
      <c r="E539" s="516"/>
      <c r="F539" s="516"/>
      <c r="G539" s="516"/>
      <c r="H539" s="516"/>
      <c r="I539" s="516"/>
      <c r="J539" s="517"/>
    </row>
    <row r="540" spans="1:10" x14ac:dyDescent="0.25">
      <c r="A540" s="515"/>
      <c r="B540" s="516"/>
      <c r="C540" s="516"/>
      <c r="D540" s="516"/>
      <c r="E540" s="516"/>
      <c r="F540" s="516"/>
      <c r="G540" s="516"/>
      <c r="H540" s="516"/>
      <c r="I540" s="516"/>
      <c r="J540" s="517"/>
    </row>
    <row r="541" spans="1:10" x14ac:dyDescent="0.25">
      <c r="A541" s="515"/>
      <c r="B541" s="516"/>
      <c r="C541" s="516"/>
      <c r="D541" s="516"/>
      <c r="E541" s="516"/>
      <c r="F541" s="516"/>
      <c r="G541" s="516"/>
      <c r="H541" s="516"/>
      <c r="I541" s="516"/>
      <c r="J541" s="517"/>
    </row>
    <row r="542" spans="1:10" x14ac:dyDescent="0.25">
      <c r="A542" s="515"/>
      <c r="B542" s="516"/>
      <c r="C542" s="516"/>
      <c r="D542" s="516"/>
      <c r="E542" s="516"/>
      <c r="F542" s="516"/>
      <c r="G542" s="516"/>
      <c r="H542" s="516"/>
      <c r="I542" s="516"/>
      <c r="J542" s="517"/>
    </row>
    <row r="543" spans="1:10" x14ac:dyDescent="0.25">
      <c r="A543" s="515"/>
      <c r="B543" s="516"/>
      <c r="C543" s="516"/>
      <c r="D543" s="516"/>
      <c r="E543" s="516"/>
      <c r="F543" s="516"/>
      <c r="G543" s="516"/>
      <c r="H543" s="516"/>
      <c r="I543" s="516"/>
      <c r="J543" s="517"/>
    </row>
    <row r="544" spans="1:10" x14ac:dyDescent="0.25">
      <c r="A544" s="518"/>
      <c r="B544" s="519"/>
      <c r="C544" s="519"/>
      <c r="D544" s="519"/>
      <c r="E544" s="519"/>
      <c r="F544" s="519"/>
      <c r="G544" s="519"/>
      <c r="H544" s="519"/>
      <c r="I544" s="519"/>
      <c r="J544" s="520"/>
    </row>
    <row r="545" spans="1:10" x14ac:dyDescent="0.25">
      <c r="A545" s="187"/>
      <c r="B545" s="187"/>
      <c r="C545" s="187"/>
      <c r="D545" s="187"/>
      <c r="E545" s="187"/>
      <c r="F545" s="187"/>
      <c r="G545" s="187"/>
      <c r="H545" s="187"/>
      <c r="I545" s="187"/>
      <c r="J545" s="187"/>
    </row>
    <row r="546" spans="1:10" ht="15.6" x14ac:dyDescent="0.3">
      <c r="A546" s="351" t="s">
        <v>848</v>
      </c>
      <c r="B546" s="352"/>
      <c r="C546" s="352"/>
      <c r="D546" s="352"/>
      <c r="E546" s="352"/>
      <c r="F546" s="352"/>
      <c r="G546" s="352"/>
      <c r="H546" s="349" t="str">
        <f>'CONTACT INFORMATION'!$A$24</f>
        <v>Santa Barbara</v>
      </c>
      <c r="I546" s="349"/>
      <c r="J546" s="350"/>
    </row>
    <row r="547" spans="1:10" ht="15.6" x14ac:dyDescent="0.3">
      <c r="A547" s="57"/>
      <c r="B547" s="57"/>
      <c r="C547" s="57"/>
      <c r="D547" s="57"/>
      <c r="E547" s="57"/>
      <c r="F547" s="57"/>
      <c r="G547" s="57"/>
      <c r="H547" s="57"/>
      <c r="I547" s="57"/>
      <c r="J547" s="57"/>
    </row>
    <row r="548" spans="1:10" ht="13.8" x14ac:dyDescent="0.25">
      <c r="A548" s="506" t="s">
        <v>905</v>
      </c>
      <c r="B548" s="507"/>
      <c r="C548" s="507"/>
      <c r="D548" s="507"/>
      <c r="E548" s="507"/>
      <c r="F548" s="507"/>
      <c r="G548" s="507"/>
      <c r="H548" s="507"/>
      <c r="I548" s="507"/>
      <c r="J548" s="508"/>
    </row>
    <row r="549" spans="1:10" ht="13.35" customHeight="1" x14ac:dyDescent="0.25">
      <c r="A549" s="447" t="s">
        <v>854</v>
      </c>
      <c r="B549" s="522"/>
      <c r="C549" s="522"/>
      <c r="D549" s="523"/>
      <c r="E549" s="527"/>
      <c r="F549" s="528"/>
      <c r="G549" s="528"/>
      <c r="H549" s="528"/>
      <c r="I549" s="528"/>
      <c r="J549" s="529"/>
    </row>
    <row r="550" spans="1:10" ht="13.35" customHeight="1" x14ac:dyDescent="0.25">
      <c r="A550" s="475" t="s">
        <v>853</v>
      </c>
      <c r="B550" s="476"/>
      <c r="C550" s="476"/>
      <c r="D550" s="477"/>
      <c r="E550" s="530"/>
      <c r="F550" s="531"/>
      <c r="G550" s="531"/>
      <c r="H550" s="531"/>
      <c r="I550" s="531"/>
      <c r="J550" s="532"/>
    </row>
    <row r="551" spans="1:10" x14ac:dyDescent="0.25">
      <c r="A551" s="500" t="s">
        <v>808</v>
      </c>
      <c r="B551" s="501"/>
      <c r="C551" s="501"/>
      <c r="D551" s="502"/>
      <c r="E551" s="478"/>
      <c r="F551" s="479"/>
      <c r="G551" s="479"/>
      <c r="H551" s="479"/>
      <c r="I551" s="479"/>
      <c r="J551" s="480"/>
    </row>
    <row r="552" spans="1:10" ht="13.35" customHeight="1" x14ac:dyDescent="0.25">
      <c r="A552" s="58"/>
      <c r="B552" s="59"/>
      <c r="C552" s="59"/>
      <c r="D552" s="59"/>
      <c r="E552" s="543" t="s">
        <v>535</v>
      </c>
      <c r="F552" s="543"/>
      <c r="G552" s="543" t="s">
        <v>533</v>
      </c>
      <c r="H552" s="543"/>
      <c r="I552" s="544" t="s">
        <v>849</v>
      </c>
      <c r="J552" s="545"/>
    </row>
    <row r="553" spans="1:10" x14ac:dyDescent="0.25">
      <c r="A553" s="463" t="s">
        <v>527</v>
      </c>
      <c r="B553" s="464"/>
      <c r="C553" s="464"/>
      <c r="D553" s="465"/>
      <c r="E553" s="546"/>
      <c r="F553" s="547"/>
      <c r="G553" s="546"/>
      <c r="H553" s="547"/>
      <c r="I553" s="548"/>
      <c r="J553" s="549"/>
    </row>
    <row r="554" spans="1:10" x14ac:dyDescent="0.25">
      <c r="A554" s="487" t="s">
        <v>528</v>
      </c>
      <c r="B554" s="488"/>
      <c r="C554" s="488"/>
      <c r="D554" s="489"/>
      <c r="E554" s="541"/>
      <c r="F554" s="542"/>
      <c r="G554" s="539"/>
      <c r="H554" s="540"/>
      <c r="I554" s="537"/>
      <c r="J554" s="538"/>
    </row>
    <row r="555" spans="1:10" x14ac:dyDescent="0.25">
      <c r="A555" s="463" t="s">
        <v>529</v>
      </c>
      <c r="B555" s="464"/>
      <c r="C555" s="464"/>
      <c r="D555" s="465"/>
      <c r="E555" s="546"/>
      <c r="F555" s="547"/>
      <c r="G555" s="546"/>
      <c r="H555" s="547"/>
      <c r="I555" s="548"/>
      <c r="J555" s="549"/>
    </row>
    <row r="556" spans="1:10" x14ac:dyDescent="0.25">
      <c r="A556" s="487" t="s">
        <v>530</v>
      </c>
      <c r="B556" s="488"/>
      <c r="C556" s="488"/>
      <c r="D556" s="489"/>
      <c r="E556" s="541"/>
      <c r="F556" s="542"/>
      <c r="G556" s="539"/>
      <c r="H556" s="540"/>
      <c r="I556" s="537"/>
      <c r="J556" s="538"/>
    </row>
    <row r="557" spans="1:10" x14ac:dyDescent="0.25">
      <c r="A557" s="463" t="s">
        <v>531</v>
      </c>
      <c r="B557" s="464"/>
      <c r="C557" s="464"/>
      <c r="D557" s="465"/>
      <c r="E557" s="546"/>
      <c r="F557" s="547"/>
      <c r="G557" s="546"/>
      <c r="H557" s="547"/>
      <c r="I557" s="548"/>
      <c r="J557" s="549"/>
    </row>
    <row r="558" spans="1:10" x14ac:dyDescent="0.25">
      <c r="A558" s="487" t="s">
        <v>532</v>
      </c>
      <c r="B558" s="488"/>
      <c r="C558" s="488"/>
      <c r="D558" s="489"/>
      <c r="E558" s="541"/>
      <c r="F558" s="542"/>
      <c r="G558" s="539"/>
      <c r="H558" s="540"/>
      <c r="I558" s="537"/>
      <c r="J558" s="538"/>
    </row>
    <row r="559" spans="1:10" x14ac:dyDescent="0.25">
      <c r="A559" s="463" t="s">
        <v>537</v>
      </c>
      <c r="B559" s="464"/>
      <c r="C559" s="464"/>
      <c r="D559" s="465"/>
      <c r="E559" s="550"/>
      <c r="F559" s="551"/>
      <c r="G559" s="550"/>
      <c r="H559" s="551"/>
      <c r="I559" s="552"/>
      <c r="J559" s="553"/>
    </row>
    <row r="560" spans="1:10" x14ac:dyDescent="0.25">
      <c r="A560" s="486"/>
      <c r="B560" s="431"/>
      <c r="C560" s="431"/>
      <c r="D560" s="432"/>
      <c r="E560" s="541"/>
      <c r="F560" s="542"/>
      <c r="G560" s="539"/>
      <c r="H560" s="540"/>
      <c r="I560" s="539"/>
      <c r="J560" s="540"/>
    </row>
    <row r="561" spans="1:10" x14ac:dyDescent="0.25">
      <c r="A561" s="486"/>
      <c r="B561" s="431"/>
      <c r="C561" s="431"/>
      <c r="D561" s="432"/>
      <c r="E561" s="541"/>
      <c r="F561" s="542"/>
      <c r="G561" s="539"/>
      <c r="H561" s="540"/>
      <c r="I561" s="539"/>
      <c r="J561" s="540"/>
    </row>
    <row r="562" spans="1:10" x14ac:dyDescent="0.25">
      <c r="A562" s="486"/>
      <c r="B562" s="431"/>
      <c r="C562" s="431"/>
      <c r="D562" s="432"/>
      <c r="E562" s="541"/>
      <c r="F562" s="542"/>
      <c r="G562" s="539"/>
      <c r="H562" s="540"/>
      <c r="I562" s="539"/>
      <c r="J562" s="540"/>
    </row>
    <row r="563" spans="1:10" x14ac:dyDescent="0.25">
      <c r="A563" s="483" t="s">
        <v>534</v>
      </c>
      <c r="B563" s="484"/>
      <c r="C563" s="484"/>
      <c r="D563" s="485"/>
      <c r="E563" s="560">
        <f>SUM(E553:E562)</f>
        <v>0</v>
      </c>
      <c r="F563" s="561"/>
      <c r="G563" s="560">
        <f>SUM(G553:G562)</f>
        <v>0</v>
      </c>
      <c r="H563" s="561"/>
      <c r="I563" s="560">
        <f>SUM(I553:I562)</f>
        <v>0</v>
      </c>
      <c r="J563" s="561"/>
    </row>
    <row r="564" spans="1:10" ht="13.35" customHeight="1" x14ac:dyDescent="0.25">
      <c r="A564" s="466" t="s">
        <v>859</v>
      </c>
      <c r="B564" s="554"/>
      <c r="C564" s="554"/>
      <c r="D564" s="554"/>
      <c r="E564" s="554"/>
      <c r="F564" s="554"/>
      <c r="G564" s="554"/>
      <c r="H564" s="554"/>
      <c r="I564" s="554"/>
      <c r="J564" s="555"/>
    </row>
    <row r="565" spans="1:10" ht="13.35" customHeight="1" x14ac:dyDescent="0.25">
      <c r="A565" s="469" t="s">
        <v>860</v>
      </c>
      <c r="B565" s="556"/>
      <c r="C565" s="556"/>
      <c r="D565" s="556"/>
      <c r="E565" s="556"/>
      <c r="F565" s="556"/>
      <c r="G565" s="556"/>
      <c r="H565" s="556"/>
      <c r="I565" s="556"/>
      <c r="J565" s="557"/>
    </row>
    <row r="566" spans="1:10" ht="13.35" customHeight="1" x14ac:dyDescent="0.25">
      <c r="A566" s="469" t="s">
        <v>861</v>
      </c>
      <c r="B566" s="556"/>
      <c r="C566" s="556"/>
      <c r="D566" s="556"/>
      <c r="E566" s="556"/>
      <c r="F566" s="556"/>
      <c r="G566" s="556"/>
      <c r="H566" s="556"/>
      <c r="I566" s="556"/>
      <c r="J566" s="557"/>
    </row>
    <row r="567" spans="1:10" ht="13.35" customHeight="1" x14ac:dyDescent="0.25">
      <c r="A567" s="472" t="s">
        <v>862</v>
      </c>
      <c r="B567" s="558"/>
      <c r="C567" s="558"/>
      <c r="D567" s="558"/>
      <c r="E567" s="558"/>
      <c r="F567" s="558"/>
      <c r="G567" s="558"/>
      <c r="H567" s="558"/>
      <c r="I567" s="558"/>
      <c r="J567" s="559"/>
    </row>
    <row r="568" spans="1:10" x14ac:dyDescent="0.25">
      <c r="A568" s="512"/>
      <c r="B568" s="513"/>
      <c r="C568" s="513"/>
      <c r="D568" s="513"/>
      <c r="E568" s="513"/>
      <c r="F568" s="513"/>
      <c r="G568" s="513"/>
      <c r="H568" s="513"/>
      <c r="I568" s="513"/>
      <c r="J568" s="514"/>
    </row>
    <row r="569" spans="1:10" x14ac:dyDescent="0.25">
      <c r="A569" s="515"/>
      <c r="B569" s="516"/>
      <c r="C569" s="516"/>
      <c r="D569" s="516"/>
      <c r="E569" s="516"/>
      <c r="F569" s="516"/>
      <c r="G569" s="516"/>
      <c r="H569" s="516"/>
      <c r="I569" s="516"/>
      <c r="J569" s="517"/>
    </row>
    <row r="570" spans="1:10" x14ac:dyDescent="0.25">
      <c r="A570" s="515"/>
      <c r="B570" s="516"/>
      <c r="C570" s="516"/>
      <c r="D570" s="516"/>
      <c r="E570" s="516"/>
      <c r="F570" s="516"/>
      <c r="G570" s="516"/>
      <c r="H570" s="516"/>
      <c r="I570" s="516"/>
      <c r="J570" s="517"/>
    </row>
    <row r="571" spans="1:10" x14ac:dyDescent="0.25">
      <c r="A571" s="515"/>
      <c r="B571" s="516"/>
      <c r="C571" s="516"/>
      <c r="D571" s="516"/>
      <c r="E571" s="516"/>
      <c r="F571" s="516"/>
      <c r="G571" s="516"/>
      <c r="H571" s="516"/>
      <c r="I571" s="516"/>
      <c r="J571" s="517"/>
    </row>
    <row r="572" spans="1:10" x14ac:dyDescent="0.25">
      <c r="A572" s="515"/>
      <c r="B572" s="516"/>
      <c r="C572" s="516"/>
      <c r="D572" s="516"/>
      <c r="E572" s="516"/>
      <c r="F572" s="516"/>
      <c r="G572" s="516"/>
      <c r="H572" s="516"/>
      <c r="I572" s="516"/>
      <c r="J572" s="517"/>
    </row>
    <row r="573" spans="1:10" x14ac:dyDescent="0.25">
      <c r="A573" s="515"/>
      <c r="B573" s="516"/>
      <c r="C573" s="516"/>
      <c r="D573" s="516"/>
      <c r="E573" s="516"/>
      <c r="F573" s="516"/>
      <c r="G573" s="516"/>
      <c r="H573" s="516"/>
      <c r="I573" s="516"/>
      <c r="J573" s="517"/>
    </row>
    <row r="574" spans="1:10" x14ac:dyDescent="0.25">
      <c r="A574" s="515"/>
      <c r="B574" s="516"/>
      <c r="C574" s="516"/>
      <c r="D574" s="516"/>
      <c r="E574" s="516"/>
      <c r="F574" s="516"/>
      <c r="G574" s="516"/>
      <c r="H574" s="516"/>
      <c r="I574" s="516"/>
      <c r="J574" s="517"/>
    </row>
    <row r="575" spans="1:10" x14ac:dyDescent="0.25">
      <c r="A575" s="515"/>
      <c r="B575" s="516"/>
      <c r="C575" s="516"/>
      <c r="D575" s="516"/>
      <c r="E575" s="516"/>
      <c r="F575" s="516"/>
      <c r="G575" s="516"/>
      <c r="H575" s="516"/>
      <c r="I575" s="516"/>
      <c r="J575" s="517"/>
    </row>
    <row r="576" spans="1:10" x14ac:dyDescent="0.25">
      <c r="A576" s="515"/>
      <c r="B576" s="516"/>
      <c r="C576" s="516"/>
      <c r="D576" s="516"/>
      <c r="E576" s="516"/>
      <c r="F576" s="516"/>
      <c r="G576" s="516"/>
      <c r="H576" s="516"/>
      <c r="I576" s="516"/>
      <c r="J576" s="517"/>
    </row>
    <row r="577" spans="1:10" x14ac:dyDescent="0.25">
      <c r="A577" s="515"/>
      <c r="B577" s="516"/>
      <c r="C577" s="516"/>
      <c r="D577" s="516"/>
      <c r="E577" s="516"/>
      <c r="F577" s="516"/>
      <c r="G577" s="516"/>
      <c r="H577" s="516"/>
      <c r="I577" s="516"/>
      <c r="J577" s="517"/>
    </row>
    <row r="578" spans="1:10" x14ac:dyDescent="0.25">
      <c r="A578" s="515"/>
      <c r="B578" s="516"/>
      <c r="C578" s="516"/>
      <c r="D578" s="516"/>
      <c r="E578" s="516"/>
      <c r="F578" s="516"/>
      <c r="G578" s="516"/>
      <c r="H578" s="516"/>
      <c r="I578" s="516"/>
      <c r="J578" s="517"/>
    </row>
    <row r="579" spans="1:10" x14ac:dyDescent="0.25">
      <c r="A579" s="515"/>
      <c r="B579" s="516"/>
      <c r="C579" s="516"/>
      <c r="D579" s="516"/>
      <c r="E579" s="516"/>
      <c r="F579" s="516"/>
      <c r="G579" s="516"/>
      <c r="H579" s="516"/>
      <c r="I579" s="516"/>
      <c r="J579" s="517"/>
    </row>
    <row r="580" spans="1:10" x14ac:dyDescent="0.25">
      <c r="A580" s="515"/>
      <c r="B580" s="516"/>
      <c r="C580" s="516"/>
      <c r="D580" s="516"/>
      <c r="E580" s="516"/>
      <c r="F580" s="516"/>
      <c r="G580" s="516"/>
      <c r="H580" s="516"/>
      <c r="I580" s="516"/>
      <c r="J580" s="517"/>
    </row>
    <row r="581" spans="1:10" x14ac:dyDescent="0.25">
      <c r="A581" s="515"/>
      <c r="B581" s="516"/>
      <c r="C581" s="516"/>
      <c r="D581" s="516"/>
      <c r="E581" s="516"/>
      <c r="F581" s="516"/>
      <c r="G581" s="516"/>
      <c r="H581" s="516"/>
      <c r="I581" s="516"/>
      <c r="J581" s="517"/>
    </row>
    <row r="582" spans="1:10" x14ac:dyDescent="0.25">
      <c r="A582" s="515"/>
      <c r="B582" s="516"/>
      <c r="C582" s="516"/>
      <c r="D582" s="516"/>
      <c r="E582" s="516"/>
      <c r="F582" s="516"/>
      <c r="G582" s="516"/>
      <c r="H582" s="516"/>
      <c r="I582" s="516"/>
      <c r="J582" s="517"/>
    </row>
    <row r="583" spans="1:10" x14ac:dyDescent="0.25">
      <c r="A583" s="515"/>
      <c r="B583" s="516"/>
      <c r="C583" s="516"/>
      <c r="D583" s="516"/>
      <c r="E583" s="516"/>
      <c r="F583" s="516"/>
      <c r="G583" s="516"/>
      <c r="H583" s="516"/>
      <c r="I583" s="516"/>
      <c r="J583" s="517"/>
    </row>
    <row r="584" spans="1:10" x14ac:dyDescent="0.25">
      <c r="A584" s="515"/>
      <c r="B584" s="516"/>
      <c r="C584" s="516"/>
      <c r="D584" s="516"/>
      <c r="E584" s="516"/>
      <c r="F584" s="516"/>
      <c r="G584" s="516"/>
      <c r="H584" s="516"/>
      <c r="I584" s="516"/>
      <c r="J584" s="517"/>
    </row>
    <row r="585" spans="1:10" x14ac:dyDescent="0.25">
      <c r="A585" s="515"/>
      <c r="B585" s="516"/>
      <c r="C585" s="516"/>
      <c r="D585" s="516"/>
      <c r="E585" s="516"/>
      <c r="F585" s="516"/>
      <c r="G585" s="516"/>
      <c r="H585" s="516"/>
      <c r="I585" s="516"/>
      <c r="J585" s="517"/>
    </row>
    <row r="586" spans="1:10" x14ac:dyDescent="0.25">
      <c r="A586" s="515"/>
      <c r="B586" s="516"/>
      <c r="C586" s="516"/>
      <c r="D586" s="516"/>
      <c r="E586" s="516"/>
      <c r="F586" s="516"/>
      <c r="G586" s="516"/>
      <c r="H586" s="516"/>
      <c r="I586" s="516"/>
      <c r="J586" s="517"/>
    </row>
    <row r="587" spans="1:10" x14ac:dyDescent="0.25">
      <c r="A587" s="515"/>
      <c r="B587" s="516"/>
      <c r="C587" s="516"/>
      <c r="D587" s="516"/>
      <c r="E587" s="516"/>
      <c r="F587" s="516"/>
      <c r="G587" s="516"/>
      <c r="H587" s="516"/>
      <c r="I587" s="516"/>
      <c r="J587" s="517"/>
    </row>
    <row r="588" spans="1:10" x14ac:dyDescent="0.25">
      <c r="A588" s="515"/>
      <c r="B588" s="516"/>
      <c r="C588" s="516"/>
      <c r="D588" s="516"/>
      <c r="E588" s="516"/>
      <c r="F588" s="516"/>
      <c r="G588" s="516"/>
      <c r="H588" s="516"/>
      <c r="I588" s="516"/>
      <c r="J588" s="517"/>
    </row>
    <row r="589" spans="1:10" x14ac:dyDescent="0.25">
      <c r="A589" s="515"/>
      <c r="B589" s="516"/>
      <c r="C589" s="516"/>
      <c r="D589" s="516"/>
      <c r="E589" s="516"/>
      <c r="F589" s="516"/>
      <c r="G589" s="516"/>
      <c r="H589" s="516"/>
      <c r="I589" s="516"/>
      <c r="J589" s="517"/>
    </row>
    <row r="590" spans="1:10" x14ac:dyDescent="0.25">
      <c r="A590" s="515"/>
      <c r="B590" s="516"/>
      <c r="C590" s="516"/>
      <c r="D590" s="516"/>
      <c r="E590" s="516"/>
      <c r="F590" s="516"/>
      <c r="G590" s="516"/>
      <c r="H590" s="516"/>
      <c r="I590" s="516"/>
      <c r="J590" s="517"/>
    </row>
    <row r="591" spans="1:10" x14ac:dyDescent="0.25">
      <c r="A591" s="515"/>
      <c r="B591" s="516"/>
      <c r="C591" s="516"/>
      <c r="D591" s="516"/>
      <c r="E591" s="516"/>
      <c r="F591" s="516"/>
      <c r="G591" s="516"/>
      <c r="H591" s="516"/>
      <c r="I591" s="516"/>
      <c r="J591" s="517"/>
    </row>
    <row r="592" spans="1:10" x14ac:dyDescent="0.25">
      <c r="A592" s="515"/>
      <c r="B592" s="516"/>
      <c r="C592" s="516"/>
      <c r="D592" s="516"/>
      <c r="E592" s="516"/>
      <c r="F592" s="516"/>
      <c r="G592" s="516"/>
      <c r="H592" s="516"/>
      <c r="I592" s="516"/>
      <c r="J592" s="517"/>
    </row>
    <row r="593" spans="1:10" x14ac:dyDescent="0.25">
      <c r="A593" s="515"/>
      <c r="B593" s="516"/>
      <c r="C593" s="516"/>
      <c r="D593" s="516"/>
      <c r="E593" s="516"/>
      <c r="F593" s="516"/>
      <c r="G593" s="516"/>
      <c r="H593" s="516"/>
      <c r="I593" s="516"/>
      <c r="J593" s="517"/>
    </row>
    <row r="594" spans="1:10" x14ac:dyDescent="0.25">
      <c r="A594" s="515"/>
      <c r="B594" s="516"/>
      <c r="C594" s="516"/>
      <c r="D594" s="516"/>
      <c r="E594" s="516"/>
      <c r="F594" s="516"/>
      <c r="G594" s="516"/>
      <c r="H594" s="516"/>
      <c r="I594" s="516"/>
      <c r="J594" s="517"/>
    </row>
    <row r="595" spans="1:10" x14ac:dyDescent="0.25">
      <c r="A595" s="515"/>
      <c r="B595" s="516"/>
      <c r="C595" s="516"/>
      <c r="D595" s="516"/>
      <c r="E595" s="516"/>
      <c r="F595" s="516"/>
      <c r="G595" s="516"/>
      <c r="H595" s="516"/>
      <c r="I595" s="516"/>
      <c r="J595" s="517"/>
    </row>
    <row r="596" spans="1:10" x14ac:dyDescent="0.25">
      <c r="A596" s="515"/>
      <c r="B596" s="516"/>
      <c r="C596" s="516"/>
      <c r="D596" s="516"/>
      <c r="E596" s="516"/>
      <c r="F596" s="516"/>
      <c r="G596" s="516"/>
      <c r="H596" s="516"/>
      <c r="I596" s="516"/>
      <c r="J596" s="517"/>
    </row>
    <row r="597" spans="1:10" x14ac:dyDescent="0.25">
      <c r="A597" s="515"/>
      <c r="B597" s="516"/>
      <c r="C597" s="516"/>
      <c r="D597" s="516"/>
      <c r="E597" s="516"/>
      <c r="F597" s="516"/>
      <c r="G597" s="516"/>
      <c r="H597" s="516"/>
      <c r="I597" s="516"/>
      <c r="J597" s="517"/>
    </row>
    <row r="598" spans="1:10" x14ac:dyDescent="0.25">
      <c r="A598" s="518"/>
      <c r="B598" s="519"/>
      <c r="C598" s="519"/>
      <c r="D598" s="519"/>
      <c r="E598" s="519"/>
      <c r="F598" s="519"/>
      <c r="G598" s="519"/>
      <c r="H598" s="519"/>
      <c r="I598" s="519"/>
      <c r="J598" s="520"/>
    </row>
    <row r="599" spans="1:10" x14ac:dyDescent="0.25">
      <c r="A599" s="187"/>
      <c r="B599" s="187"/>
      <c r="C599" s="187"/>
      <c r="D599" s="187"/>
      <c r="E599" s="187"/>
      <c r="F599" s="187"/>
      <c r="G599" s="187"/>
      <c r="H599" s="187"/>
      <c r="I599" s="187"/>
      <c r="J599" s="187"/>
    </row>
    <row r="600" spans="1:10" ht="15.6" x14ac:dyDescent="0.3">
      <c r="A600" s="351" t="s">
        <v>848</v>
      </c>
      <c r="B600" s="352"/>
      <c r="C600" s="352"/>
      <c r="D600" s="352"/>
      <c r="E600" s="352"/>
      <c r="F600" s="352"/>
      <c r="G600" s="352"/>
      <c r="H600" s="349" t="str">
        <f>'CONTACT INFORMATION'!$A$24</f>
        <v>Santa Barbara</v>
      </c>
      <c r="I600" s="349"/>
      <c r="J600" s="350"/>
    </row>
    <row r="601" spans="1:10" ht="15.6" x14ac:dyDescent="0.3">
      <c r="A601" s="57"/>
      <c r="B601" s="57"/>
      <c r="C601" s="57"/>
      <c r="D601" s="57"/>
      <c r="E601" s="57"/>
      <c r="F601" s="57"/>
      <c r="G601" s="57"/>
      <c r="H601" s="57"/>
      <c r="I601" s="57"/>
      <c r="J601" s="57"/>
    </row>
    <row r="602" spans="1:10" ht="13.8" x14ac:dyDescent="0.25">
      <c r="A602" s="506" t="s">
        <v>906</v>
      </c>
      <c r="B602" s="507"/>
      <c r="C602" s="507"/>
      <c r="D602" s="507"/>
      <c r="E602" s="507"/>
      <c r="F602" s="507"/>
      <c r="G602" s="507"/>
      <c r="H602" s="507"/>
      <c r="I602" s="507"/>
      <c r="J602" s="508"/>
    </row>
    <row r="603" spans="1:10" x14ac:dyDescent="0.25">
      <c r="A603" s="447" t="s">
        <v>854</v>
      </c>
      <c r="B603" s="448"/>
      <c r="C603" s="448"/>
      <c r="D603" s="449"/>
      <c r="E603" s="527"/>
      <c r="F603" s="528"/>
      <c r="G603" s="528"/>
      <c r="H603" s="528"/>
      <c r="I603" s="528"/>
      <c r="J603" s="529"/>
    </row>
    <row r="604" spans="1:10" x14ac:dyDescent="0.25">
      <c r="A604" s="475" t="s">
        <v>853</v>
      </c>
      <c r="B604" s="476"/>
      <c r="C604" s="476"/>
      <c r="D604" s="477"/>
      <c r="E604" s="530"/>
      <c r="F604" s="531"/>
      <c r="G604" s="531"/>
      <c r="H604" s="531"/>
      <c r="I604" s="531"/>
      <c r="J604" s="532"/>
    </row>
    <row r="605" spans="1:10" x14ac:dyDescent="0.25">
      <c r="A605" s="450" t="s">
        <v>808</v>
      </c>
      <c r="B605" s="451"/>
      <c r="C605" s="451"/>
      <c r="D605" s="451"/>
      <c r="E605" s="478"/>
      <c r="F605" s="479"/>
      <c r="G605" s="479"/>
      <c r="H605" s="479"/>
      <c r="I605" s="479"/>
      <c r="J605" s="480"/>
    </row>
    <row r="606" spans="1:10" x14ac:dyDescent="0.25">
      <c r="A606" s="58"/>
      <c r="B606" s="59"/>
      <c r="C606" s="59"/>
      <c r="D606" s="59"/>
      <c r="E606" s="562" t="s">
        <v>535</v>
      </c>
      <c r="F606" s="442"/>
      <c r="G606" s="562" t="s">
        <v>533</v>
      </c>
      <c r="H606" s="442"/>
      <c r="I606" s="481" t="s">
        <v>849</v>
      </c>
      <c r="J606" s="482"/>
    </row>
    <row r="607" spans="1:10" x14ac:dyDescent="0.25">
      <c r="A607" s="505" t="s">
        <v>527</v>
      </c>
      <c r="B607" s="505"/>
      <c r="C607" s="505"/>
      <c r="D607" s="505"/>
      <c r="E607" s="434"/>
      <c r="F607" s="434"/>
      <c r="G607" s="434"/>
      <c r="H607" s="434"/>
      <c r="I607" s="435"/>
      <c r="J607" s="435"/>
    </row>
    <row r="608" spans="1:10" x14ac:dyDescent="0.25">
      <c r="A608" s="452" t="s">
        <v>528</v>
      </c>
      <c r="B608" s="452"/>
      <c r="C608" s="452"/>
      <c r="D608" s="452"/>
      <c r="E608" s="459"/>
      <c r="F608" s="459"/>
      <c r="G608" s="433"/>
      <c r="H608" s="433"/>
      <c r="I608" s="443"/>
      <c r="J608" s="443"/>
    </row>
    <row r="609" spans="1:10" x14ac:dyDescent="0.25">
      <c r="A609" s="505" t="s">
        <v>529</v>
      </c>
      <c r="B609" s="505"/>
      <c r="C609" s="505"/>
      <c r="D609" s="505"/>
      <c r="E609" s="434"/>
      <c r="F609" s="434"/>
      <c r="G609" s="434"/>
      <c r="H609" s="434"/>
      <c r="I609" s="435"/>
      <c r="J609" s="435"/>
    </row>
    <row r="610" spans="1:10" x14ac:dyDescent="0.25">
      <c r="A610" s="452" t="s">
        <v>530</v>
      </c>
      <c r="B610" s="452"/>
      <c r="C610" s="452"/>
      <c r="D610" s="452"/>
      <c r="E610" s="459"/>
      <c r="F610" s="459"/>
      <c r="G610" s="433"/>
      <c r="H610" s="433"/>
      <c r="I610" s="443"/>
      <c r="J610" s="443"/>
    </row>
    <row r="611" spans="1:10" x14ac:dyDescent="0.25">
      <c r="A611" s="505" t="s">
        <v>531</v>
      </c>
      <c r="B611" s="505"/>
      <c r="C611" s="505"/>
      <c r="D611" s="505"/>
      <c r="E611" s="434"/>
      <c r="F611" s="434"/>
      <c r="G611" s="434"/>
      <c r="H611" s="434"/>
      <c r="I611" s="435"/>
      <c r="J611" s="435"/>
    </row>
    <row r="612" spans="1:10" x14ac:dyDescent="0.25">
      <c r="A612" s="452" t="s">
        <v>532</v>
      </c>
      <c r="B612" s="452"/>
      <c r="C612" s="452"/>
      <c r="D612" s="452"/>
      <c r="E612" s="459"/>
      <c r="F612" s="459"/>
      <c r="G612" s="433"/>
      <c r="H612" s="433"/>
      <c r="I612" s="443"/>
      <c r="J612" s="443"/>
    </row>
    <row r="613" spans="1:10" x14ac:dyDescent="0.25">
      <c r="A613" s="505" t="s">
        <v>537</v>
      </c>
      <c r="B613" s="505"/>
      <c r="C613" s="505"/>
      <c r="D613" s="505"/>
      <c r="E613" s="498"/>
      <c r="F613" s="498"/>
      <c r="G613" s="498"/>
      <c r="H613" s="498"/>
      <c r="I613" s="499"/>
      <c r="J613" s="499"/>
    </row>
    <row r="614" spans="1:10" x14ac:dyDescent="0.25">
      <c r="A614" s="486"/>
      <c r="B614" s="431"/>
      <c r="C614" s="431"/>
      <c r="D614" s="432"/>
      <c r="E614" s="459"/>
      <c r="F614" s="459"/>
      <c r="G614" s="433"/>
      <c r="H614" s="433"/>
      <c r="I614" s="433"/>
      <c r="J614" s="433"/>
    </row>
    <row r="615" spans="1:10" x14ac:dyDescent="0.25">
      <c r="A615" s="486"/>
      <c r="B615" s="431"/>
      <c r="C615" s="431"/>
      <c r="D615" s="432"/>
      <c r="E615" s="459"/>
      <c r="F615" s="459"/>
      <c r="G615" s="433"/>
      <c r="H615" s="433"/>
      <c r="I615" s="433"/>
      <c r="J615" s="433"/>
    </row>
    <row r="616" spans="1:10" x14ac:dyDescent="0.25">
      <c r="A616" s="486"/>
      <c r="B616" s="431"/>
      <c r="C616" s="431"/>
      <c r="D616" s="432"/>
      <c r="E616" s="459"/>
      <c r="F616" s="459"/>
      <c r="G616" s="433"/>
      <c r="H616" s="433"/>
      <c r="I616" s="433"/>
      <c r="J616" s="433"/>
    </row>
    <row r="617" spans="1:10" x14ac:dyDescent="0.25">
      <c r="A617" s="521" t="s">
        <v>534</v>
      </c>
      <c r="B617" s="521"/>
      <c r="C617" s="521"/>
      <c r="D617" s="521"/>
      <c r="E617" s="460">
        <f>SUM(E607:E616)</f>
        <v>0</v>
      </c>
      <c r="F617" s="460"/>
      <c r="G617" s="460">
        <f>SUM(G607:G616)</f>
        <v>0</v>
      </c>
      <c r="H617" s="460"/>
      <c r="I617" s="460">
        <f>SUM(I607:I616)</f>
        <v>0</v>
      </c>
      <c r="J617" s="460"/>
    </row>
    <row r="618" spans="1:10" x14ac:dyDescent="0.25">
      <c r="A618" s="466" t="s">
        <v>859</v>
      </c>
      <c r="B618" s="467"/>
      <c r="C618" s="467"/>
      <c r="D618" s="467"/>
      <c r="E618" s="467"/>
      <c r="F618" s="467"/>
      <c r="G618" s="467"/>
      <c r="H618" s="467"/>
      <c r="I618" s="467"/>
      <c r="J618" s="468"/>
    </row>
    <row r="619" spans="1:10" x14ac:dyDescent="0.25">
      <c r="A619" s="469" t="s">
        <v>860</v>
      </c>
      <c r="B619" s="470"/>
      <c r="C619" s="470"/>
      <c r="D619" s="470"/>
      <c r="E619" s="470"/>
      <c r="F619" s="470"/>
      <c r="G619" s="470"/>
      <c r="H619" s="470"/>
      <c r="I619" s="470"/>
      <c r="J619" s="471"/>
    </row>
    <row r="620" spans="1:10" x14ac:dyDescent="0.25">
      <c r="A620" s="469" t="s">
        <v>861</v>
      </c>
      <c r="B620" s="470"/>
      <c r="C620" s="470"/>
      <c r="D620" s="470"/>
      <c r="E620" s="470"/>
      <c r="F620" s="470"/>
      <c r="G620" s="470"/>
      <c r="H620" s="470"/>
      <c r="I620" s="470"/>
      <c r="J620" s="471"/>
    </row>
    <row r="621" spans="1:10" x14ac:dyDescent="0.25">
      <c r="A621" s="472" t="s">
        <v>862</v>
      </c>
      <c r="B621" s="473"/>
      <c r="C621" s="473"/>
      <c r="D621" s="473"/>
      <c r="E621" s="473"/>
      <c r="F621" s="473"/>
      <c r="G621" s="473"/>
      <c r="H621" s="473"/>
      <c r="I621" s="473"/>
      <c r="J621" s="474"/>
    </row>
    <row r="622" spans="1:10" x14ac:dyDescent="0.25">
      <c r="A622" s="512"/>
      <c r="B622" s="513"/>
      <c r="C622" s="513"/>
      <c r="D622" s="513"/>
      <c r="E622" s="513"/>
      <c r="F622" s="513"/>
      <c r="G622" s="513"/>
      <c r="H622" s="513"/>
      <c r="I622" s="513"/>
      <c r="J622" s="514"/>
    </row>
    <row r="623" spans="1:10" x14ac:dyDescent="0.25">
      <c r="A623" s="515"/>
      <c r="B623" s="516"/>
      <c r="C623" s="516"/>
      <c r="D623" s="516"/>
      <c r="E623" s="516"/>
      <c r="F623" s="516"/>
      <c r="G623" s="516"/>
      <c r="H623" s="516"/>
      <c r="I623" s="516"/>
      <c r="J623" s="517"/>
    </row>
    <row r="624" spans="1:10" x14ac:dyDescent="0.25">
      <c r="A624" s="515"/>
      <c r="B624" s="516"/>
      <c r="C624" s="516"/>
      <c r="D624" s="516"/>
      <c r="E624" s="516"/>
      <c r="F624" s="516"/>
      <c r="G624" s="516"/>
      <c r="H624" s="516"/>
      <c r="I624" s="516"/>
      <c r="J624" s="517"/>
    </row>
    <row r="625" spans="1:10" x14ac:dyDescent="0.25">
      <c r="A625" s="515"/>
      <c r="B625" s="516"/>
      <c r="C625" s="516"/>
      <c r="D625" s="516"/>
      <c r="E625" s="516"/>
      <c r="F625" s="516"/>
      <c r="G625" s="516"/>
      <c r="H625" s="516"/>
      <c r="I625" s="516"/>
      <c r="J625" s="517"/>
    </row>
    <row r="626" spans="1:10" x14ac:dyDescent="0.25">
      <c r="A626" s="515"/>
      <c r="B626" s="516"/>
      <c r="C626" s="516"/>
      <c r="D626" s="516"/>
      <c r="E626" s="516"/>
      <c r="F626" s="516"/>
      <c r="G626" s="516"/>
      <c r="H626" s="516"/>
      <c r="I626" s="516"/>
      <c r="J626" s="517"/>
    </row>
    <row r="627" spans="1:10" x14ac:dyDescent="0.25">
      <c r="A627" s="515"/>
      <c r="B627" s="516"/>
      <c r="C627" s="516"/>
      <c r="D627" s="516"/>
      <c r="E627" s="516"/>
      <c r="F627" s="516"/>
      <c r="G627" s="516"/>
      <c r="H627" s="516"/>
      <c r="I627" s="516"/>
      <c r="J627" s="517"/>
    </row>
    <row r="628" spans="1:10" x14ac:dyDescent="0.25">
      <c r="A628" s="515"/>
      <c r="B628" s="516"/>
      <c r="C628" s="516"/>
      <c r="D628" s="516"/>
      <c r="E628" s="516"/>
      <c r="F628" s="516"/>
      <c r="G628" s="516"/>
      <c r="H628" s="516"/>
      <c r="I628" s="516"/>
      <c r="J628" s="517"/>
    </row>
    <row r="629" spans="1:10" x14ac:dyDescent="0.25">
      <c r="A629" s="515"/>
      <c r="B629" s="516"/>
      <c r="C629" s="516"/>
      <c r="D629" s="516"/>
      <c r="E629" s="516"/>
      <c r="F629" s="516"/>
      <c r="G629" s="516"/>
      <c r="H629" s="516"/>
      <c r="I629" s="516"/>
      <c r="J629" s="517"/>
    </row>
    <row r="630" spans="1:10" x14ac:dyDescent="0.25">
      <c r="A630" s="515"/>
      <c r="B630" s="516"/>
      <c r="C630" s="516"/>
      <c r="D630" s="516"/>
      <c r="E630" s="516"/>
      <c r="F630" s="516"/>
      <c r="G630" s="516"/>
      <c r="H630" s="516"/>
      <c r="I630" s="516"/>
      <c r="J630" s="517"/>
    </row>
    <row r="631" spans="1:10" x14ac:dyDescent="0.25">
      <c r="A631" s="515"/>
      <c r="B631" s="516"/>
      <c r="C631" s="516"/>
      <c r="D631" s="516"/>
      <c r="E631" s="516"/>
      <c r="F631" s="516"/>
      <c r="G631" s="516"/>
      <c r="H631" s="516"/>
      <c r="I631" s="516"/>
      <c r="J631" s="517"/>
    </row>
    <row r="632" spans="1:10" x14ac:dyDescent="0.25">
      <c r="A632" s="515"/>
      <c r="B632" s="516"/>
      <c r="C632" s="516"/>
      <c r="D632" s="516"/>
      <c r="E632" s="516"/>
      <c r="F632" s="516"/>
      <c r="G632" s="516"/>
      <c r="H632" s="516"/>
      <c r="I632" s="516"/>
      <c r="J632" s="517"/>
    </row>
    <row r="633" spans="1:10" x14ac:dyDescent="0.25">
      <c r="A633" s="515"/>
      <c r="B633" s="516"/>
      <c r="C633" s="516"/>
      <c r="D633" s="516"/>
      <c r="E633" s="516"/>
      <c r="F633" s="516"/>
      <c r="G633" s="516"/>
      <c r="H633" s="516"/>
      <c r="I633" s="516"/>
      <c r="J633" s="517"/>
    </row>
    <row r="634" spans="1:10" x14ac:dyDescent="0.25">
      <c r="A634" s="515"/>
      <c r="B634" s="516"/>
      <c r="C634" s="516"/>
      <c r="D634" s="516"/>
      <c r="E634" s="516"/>
      <c r="F634" s="516"/>
      <c r="G634" s="516"/>
      <c r="H634" s="516"/>
      <c r="I634" s="516"/>
      <c r="J634" s="517"/>
    </row>
    <row r="635" spans="1:10" x14ac:dyDescent="0.25">
      <c r="A635" s="515"/>
      <c r="B635" s="516"/>
      <c r="C635" s="516"/>
      <c r="D635" s="516"/>
      <c r="E635" s="516"/>
      <c r="F635" s="516"/>
      <c r="G635" s="516"/>
      <c r="H635" s="516"/>
      <c r="I635" s="516"/>
      <c r="J635" s="517"/>
    </row>
    <row r="636" spans="1:10" x14ac:dyDescent="0.25">
      <c r="A636" s="515"/>
      <c r="B636" s="516"/>
      <c r="C636" s="516"/>
      <c r="D636" s="516"/>
      <c r="E636" s="516"/>
      <c r="F636" s="516"/>
      <c r="G636" s="516"/>
      <c r="H636" s="516"/>
      <c r="I636" s="516"/>
      <c r="J636" s="517"/>
    </row>
    <row r="637" spans="1:10" x14ac:dyDescent="0.25">
      <c r="A637" s="515"/>
      <c r="B637" s="516"/>
      <c r="C637" s="516"/>
      <c r="D637" s="516"/>
      <c r="E637" s="516"/>
      <c r="F637" s="516"/>
      <c r="G637" s="516"/>
      <c r="H637" s="516"/>
      <c r="I637" s="516"/>
      <c r="J637" s="517"/>
    </row>
    <row r="638" spans="1:10" x14ac:dyDescent="0.25">
      <c r="A638" s="515"/>
      <c r="B638" s="516"/>
      <c r="C638" s="516"/>
      <c r="D638" s="516"/>
      <c r="E638" s="516"/>
      <c r="F638" s="516"/>
      <c r="G638" s="516"/>
      <c r="H638" s="516"/>
      <c r="I638" s="516"/>
      <c r="J638" s="517"/>
    </row>
    <row r="639" spans="1:10" x14ac:dyDescent="0.25">
      <c r="A639" s="515"/>
      <c r="B639" s="516"/>
      <c r="C639" s="516"/>
      <c r="D639" s="516"/>
      <c r="E639" s="516"/>
      <c r="F639" s="516"/>
      <c r="G639" s="516"/>
      <c r="H639" s="516"/>
      <c r="I639" s="516"/>
      <c r="J639" s="517"/>
    </row>
    <row r="640" spans="1:10" x14ac:dyDescent="0.25">
      <c r="A640" s="515"/>
      <c r="B640" s="516"/>
      <c r="C640" s="516"/>
      <c r="D640" s="516"/>
      <c r="E640" s="516"/>
      <c r="F640" s="516"/>
      <c r="G640" s="516"/>
      <c r="H640" s="516"/>
      <c r="I640" s="516"/>
      <c r="J640" s="517"/>
    </row>
    <row r="641" spans="1:10" x14ac:dyDescent="0.25">
      <c r="A641" s="515"/>
      <c r="B641" s="516"/>
      <c r="C641" s="516"/>
      <c r="D641" s="516"/>
      <c r="E641" s="516"/>
      <c r="F641" s="516"/>
      <c r="G641" s="516"/>
      <c r="H641" s="516"/>
      <c r="I641" s="516"/>
      <c r="J641" s="517"/>
    </row>
    <row r="642" spans="1:10" x14ac:dyDescent="0.25">
      <c r="A642" s="515"/>
      <c r="B642" s="516"/>
      <c r="C642" s="516"/>
      <c r="D642" s="516"/>
      <c r="E642" s="516"/>
      <c r="F642" s="516"/>
      <c r="G642" s="516"/>
      <c r="H642" s="516"/>
      <c r="I642" s="516"/>
      <c r="J642" s="517"/>
    </row>
    <row r="643" spans="1:10" x14ac:dyDescent="0.25">
      <c r="A643" s="515"/>
      <c r="B643" s="516"/>
      <c r="C643" s="516"/>
      <c r="D643" s="516"/>
      <c r="E643" s="516"/>
      <c r="F643" s="516"/>
      <c r="G643" s="516"/>
      <c r="H643" s="516"/>
      <c r="I643" s="516"/>
      <c r="J643" s="517"/>
    </row>
    <row r="644" spans="1:10" x14ac:dyDescent="0.25">
      <c r="A644" s="515"/>
      <c r="B644" s="516"/>
      <c r="C644" s="516"/>
      <c r="D644" s="516"/>
      <c r="E644" s="516"/>
      <c r="F644" s="516"/>
      <c r="G644" s="516"/>
      <c r="H644" s="516"/>
      <c r="I644" s="516"/>
      <c r="J644" s="517"/>
    </row>
    <row r="645" spans="1:10" x14ac:dyDescent="0.25">
      <c r="A645" s="515"/>
      <c r="B645" s="516"/>
      <c r="C645" s="516"/>
      <c r="D645" s="516"/>
      <c r="E645" s="516"/>
      <c r="F645" s="516"/>
      <c r="G645" s="516"/>
      <c r="H645" s="516"/>
      <c r="I645" s="516"/>
      <c r="J645" s="517"/>
    </row>
    <row r="646" spans="1:10" x14ac:dyDescent="0.25">
      <c r="A646" s="515"/>
      <c r="B646" s="516"/>
      <c r="C646" s="516"/>
      <c r="D646" s="516"/>
      <c r="E646" s="516"/>
      <c r="F646" s="516"/>
      <c r="G646" s="516"/>
      <c r="H646" s="516"/>
      <c r="I646" s="516"/>
      <c r="J646" s="517"/>
    </row>
    <row r="647" spans="1:10" x14ac:dyDescent="0.25">
      <c r="A647" s="515"/>
      <c r="B647" s="516"/>
      <c r="C647" s="516"/>
      <c r="D647" s="516"/>
      <c r="E647" s="516"/>
      <c r="F647" s="516"/>
      <c r="G647" s="516"/>
      <c r="H647" s="516"/>
      <c r="I647" s="516"/>
      <c r="J647" s="517"/>
    </row>
    <row r="648" spans="1:10" x14ac:dyDescent="0.25">
      <c r="A648" s="515"/>
      <c r="B648" s="516"/>
      <c r="C648" s="516"/>
      <c r="D648" s="516"/>
      <c r="E648" s="516"/>
      <c r="F648" s="516"/>
      <c r="G648" s="516"/>
      <c r="H648" s="516"/>
      <c r="I648" s="516"/>
      <c r="J648" s="517"/>
    </row>
    <row r="649" spans="1:10" x14ac:dyDescent="0.25">
      <c r="A649" s="515"/>
      <c r="B649" s="516"/>
      <c r="C649" s="516"/>
      <c r="D649" s="516"/>
      <c r="E649" s="516"/>
      <c r="F649" s="516"/>
      <c r="G649" s="516"/>
      <c r="H649" s="516"/>
      <c r="I649" s="516"/>
      <c r="J649" s="517"/>
    </row>
    <row r="650" spans="1:10" x14ac:dyDescent="0.25">
      <c r="A650" s="515"/>
      <c r="B650" s="516"/>
      <c r="C650" s="516"/>
      <c r="D650" s="516"/>
      <c r="E650" s="516"/>
      <c r="F650" s="516"/>
      <c r="G650" s="516"/>
      <c r="H650" s="516"/>
      <c r="I650" s="516"/>
      <c r="J650" s="517"/>
    </row>
    <row r="651" spans="1:10" x14ac:dyDescent="0.25">
      <c r="A651" s="515"/>
      <c r="B651" s="516"/>
      <c r="C651" s="516"/>
      <c r="D651" s="516"/>
      <c r="E651" s="516"/>
      <c r="F651" s="516"/>
      <c r="G651" s="516"/>
      <c r="H651" s="516"/>
      <c r="I651" s="516"/>
      <c r="J651" s="517"/>
    </row>
    <row r="652" spans="1:10" x14ac:dyDescent="0.25">
      <c r="A652" s="518"/>
      <c r="B652" s="519"/>
      <c r="C652" s="519"/>
      <c r="D652" s="519"/>
      <c r="E652" s="519"/>
      <c r="F652" s="519"/>
      <c r="G652" s="519"/>
      <c r="H652" s="519"/>
      <c r="I652" s="519"/>
      <c r="J652" s="520"/>
    </row>
    <row r="653" spans="1:10" x14ac:dyDescent="0.25">
      <c r="A653" s="187"/>
      <c r="B653" s="187"/>
      <c r="C653" s="187"/>
      <c r="D653" s="187"/>
      <c r="E653" s="187"/>
      <c r="F653" s="187"/>
      <c r="G653" s="187"/>
      <c r="H653" s="187"/>
      <c r="I653" s="187"/>
      <c r="J653" s="187"/>
    </row>
    <row r="654" spans="1:10" ht="15.6" x14ac:dyDescent="0.3">
      <c r="A654" s="351" t="s">
        <v>848</v>
      </c>
      <c r="B654" s="352"/>
      <c r="C654" s="352"/>
      <c r="D654" s="352"/>
      <c r="E654" s="352"/>
      <c r="F654" s="352"/>
      <c r="G654" s="352"/>
      <c r="H654" s="349" t="str">
        <f>'CONTACT INFORMATION'!$A$24</f>
        <v>Santa Barbara</v>
      </c>
      <c r="I654" s="349"/>
      <c r="J654" s="350"/>
    </row>
    <row r="655" spans="1:10" ht="15.6" x14ac:dyDescent="0.3">
      <c r="A655" s="57"/>
      <c r="B655" s="57"/>
      <c r="C655" s="57"/>
      <c r="D655" s="57"/>
      <c r="E655" s="57"/>
      <c r="F655" s="57"/>
      <c r="G655" s="57"/>
      <c r="H655" s="57"/>
      <c r="I655" s="57"/>
      <c r="J655" s="57"/>
    </row>
    <row r="656" spans="1:10" ht="13.8" x14ac:dyDescent="0.25">
      <c r="A656" s="506" t="s">
        <v>907</v>
      </c>
      <c r="B656" s="507"/>
      <c r="C656" s="507"/>
      <c r="D656" s="507"/>
      <c r="E656" s="507"/>
      <c r="F656" s="507"/>
      <c r="G656" s="507"/>
      <c r="H656" s="507"/>
      <c r="I656" s="507"/>
      <c r="J656" s="508"/>
    </row>
    <row r="657" spans="1:10" x14ac:dyDescent="0.25">
      <c r="A657" s="447" t="s">
        <v>854</v>
      </c>
      <c r="B657" s="448"/>
      <c r="C657" s="448"/>
      <c r="D657" s="449"/>
      <c r="E657" s="527"/>
      <c r="F657" s="528"/>
      <c r="G657" s="528"/>
      <c r="H657" s="528"/>
      <c r="I657" s="528"/>
      <c r="J657" s="529"/>
    </row>
    <row r="658" spans="1:10" x14ac:dyDescent="0.25">
      <c r="A658" s="475" t="s">
        <v>853</v>
      </c>
      <c r="B658" s="476"/>
      <c r="C658" s="476"/>
      <c r="D658" s="477"/>
      <c r="E658" s="530"/>
      <c r="F658" s="531"/>
      <c r="G658" s="531"/>
      <c r="H658" s="531"/>
      <c r="I658" s="531"/>
      <c r="J658" s="532"/>
    </row>
    <row r="659" spans="1:10" x14ac:dyDescent="0.25">
      <c r="A659" s="450" t="s">
        <v>808</v>
      </c>
      <c r="B659" s="451"/>
      <c r="C659" s="451"/>
      <c r="D659" s="451"/>
      <c r="E659" s="478"/>
      <c r="F659" s="479"/>
      <c r="G659" s="479"/>
      <c r="H659" s="479"/>
      <c r="I659" s="479"/>
      <c r="J659" s="480"/>
    </row>
    <row r="660" spans="1:10" x14ac:dyDescent="0.25">
      <c r="A660" s="58"/>
      <c r="B660" s="59"/>
      <c r="C660" s="59"/>
      <c r="D660" s="59"/>
      <c r="E660" s="562" t="s">
        <v>535</v>
      </c>
      <c r="F660" s="442"/>
      <c r="G660" s="562" t="s">
        <v>533</v>
      </c>
      <c r="H660" s="442"/>
      <c r="I660" s="481" t="s">
        <v>849</v>
      </c>
      <c r="J660" s="482"/>
    </row>
    <row r="661" spans="1:10" x14ac:dyDescent="0.25">
      <c r="A661" s="505" t="s">
        <v>527</v>
      </c>
      <c r="B661" s="505"/>
      <c r="C661" s="505"/>
      <c r="D661" s="505"/>
      <c r="E661" s="434"/>
      <c r="F661" s="434"/>
      <c r="G661" s="434"/>
      <c r="H661" s="434"/>
      <c r="I661" s="435"/>
      <c r="J661" s="435"/>
    </row>
    <row r="662" spans="1:10" x14ac:dyDescent="0.25">
      <c r="A662" s="452" t="s">
        <v>528</v>
      </c>
      <c r="B662" s="452"/>
      <c r="C662" s="452"/>
      <c r="D662" s="452"/>
      <c r="E662" s="459"/>
      <c r="F662" s="459"/>
      <c r="G662" s="433"/>
      <c r="H662" s="433"/>
      <c r="I662" s="443"/>
      <c r="J662" s="443"/>
    </row>
    <row r="663" spans="1:10" x14ac:dyDescent="0.25">
      <c r="A663" s="505" t="s">
        <v>529</v>
      </c>
      <c r="B663" s="505"/>
      <c r="C663" s="505"/>
      <c r="D663" s="505"/>
      <c r="E663" s="434"/>
      <c r="F663" s="434"/>
      <c r="G663" s="434"/>
      <c r="H663" s="434"/>
      <c r="I663" s="435"/>
      <c r="J663" s="435"/>
    </row>
    <row r="664" spans="1:10" x14ac:dyDescent="0.25">
      <c r="A664" s="452" t="s">
        <v>530</v>
      </c>
      <c r="B664" s="452"/>
      <c r="C664" s="452"/>
      <c r="D664" s="452"/>
      <c r="E664" s="459"/>
      <c r="F664" s="459"/>
      <c r="G664" s="433"/>
      <c r="H664" s="433"/>
      <c r="I664" s="443"/>
      <c r="J664" s="443"/>
    </row>
    <row r="665" spans="1:10" x14ac:dyDescent="0.25">
      <c r="A665" s="505" t="s">
        <v>531</v>
      </c>
      <c r="B665" s="505"/>
      <c r="C665" s="505"/>
      <c r="D665" s="505"/>
      <c r="E665" s="434"/>
      <c r="F665" s="434"/>
      <c r="G665" s="434"/>
      <c r="H665" s="434"/>
      <c r="I665" s="435"/>
      <c r="J665" s="435"/>
    </row>
    <row r="666" spans="1:10" x14ac:dyDescent="0.25">
      <c r="A666" s="452" t="s">
        <v>532</v>
      </c>
      <c r="B666" s="452"/>
      <c r="C666" s="452"/>
      <c r="D666" s="452"/>
      <c r="E666" s="459"/>
      <c r="F666" s="459"/>
      <c r="G666" s="433"/>
      <c r="H666" s="433"/>
      <c r="I666" s="443"/>
      <c r="J666" s="443"/>
    </row>
    <row r="667" spans="1:10" x14ac:dyDescent="0.25">
      <c r="A667" s="505" t="s">
        <v>537</v>
      </c>
      <c r="B667" s="505"/>
      <c r="C667" s="505"/>
      <c r="D667" s="505"/>
      <c r="E667" s="498"/>
      <c r="F667" s="498"/>
      <c r="G667" s="498"/>
      <c r="H667" s="498"/>
      <c r="I667" s="499"/>
      <c r="J667" s="499"/>
    </row>
    <row r="668" spans="1:10" x14ac:dyDescent="0.25">
      <c r="A668" s="486"/>
      <c r="B668" s="431"/>
      <c r="C668" s="431"/>
      <c r="D668" s="432"/>
      <c r="E668" s="459"/>
      <c r="F668" s="459"/>
      <c r="G668" s="433"/>
      <c r="H668" s="433"/>
      <c r="I668" s="433"/>
      <c r="J668" s="433"/>
    </row>
    <row r="669" spans="1:10" x14ac:dyDescent="0.25">
      <c r="A669" s="486"/>
      <c r="B669" s="431"/>
      <c r="C669" s="431"/>
      <c r="D669" s="432"/>
      <c r="E669" s="459"/>
      <c r="F669" s="459"/>
      <c r="G669" s="433"/>
      <c r="H669" s="433"/>
      <c r="I669" s="433"/>
      <c r="J669" s="433"/>
    </row>
    <row r="670" spans="1:10" x14ac:dyDescent="0.25">
      <c r="A670" s="486"/>
      <c r="B670" s="431"/>
      <c r="C670" s="431"/>
      <c r="D670" s="432"/>
      <c r="E670" s="459"/>
      <c r="F670" s="459"/>
      <c r="G670" s="433"/>
      <c r="H670" s="433"/>
      <c r="I670" s="433"/>
      <c r="J670" s="433"/>
    </row>
    <row r="671" spans="1:10" x14ac:dyDescent="0.25">
      <c r="A671" s="521" t="s">
        <v>534</v>
      </c>
      <c r="B671" s="521"/>
      <c r="C671" s="521"/>
      <c r="D671" s="521"/>
      <c r="E671" s="460">
        <f>SUM(E661:E670)</f>
        <v>0</v>
      </c>
      <c r="F671" s="460"/>
      <c r="G671" s="460">
        <f>SUM(G661:G670)</f>
        <v>0</v>
      </c>
      <c r="H671" s="460"/>
      <c r="I671" s="460">
        <f>SUM(I661:I670)</f>
        <v>0</v>
      </c>
      <c r="J671" s="460"/>
    </row>
    <row r="672" spans="1:10" x14ac:dyDescent="0.25">
      <c r="A672" s="466" t="s">
        <v>859</v>
      </c>
      <c r="B672" s="467"/>
      <c r="C672" s="467"/>
      <c r="D672" s="467"/>
      <c r="E672" s="467"/>
      <c r="F672" s="467"/>
      <c r="G672" s="467"/>
      <c r="H672" s="467"/>
      <c r="I672" s="467"/>
      <c r="J672" s="468"/>
    </row>
    <row r="673" spans="1:10" x14ac:dyDescent="0.25">
      <c r="A673" s="469" t="s">
        <v>860</v>
      </c>
      <c r="B673" s="470"/>
      <c r="C673" s="470"/>
      <c r="D673" s="470"/>
      <c r="E673" s="470"/>
      <c r="F673" s="470"/>
      <c r="G673" s="470"/>
      <c r="H673" s="470"/>
      <c r="I673" s="470"/>
      <c r="J673" s="471"/>
    </row>
    <row r="674" spans="1:10" x14ac:dyDescent="0.25">
      <c r="A674" s="469" t="s">
        <v>861</v>
      </c>
      <c r="B674" s="470"/>
      <c r="C674" s="470"/>
      <c r="D674" s="470"/>
      <c r="E674" s="470"/>
      <c r="F674" s="470"/>
      <c r="G674" s="470"/>
      <c r="H674" s="470"/>
      <c r="I674" s="470"/>
      <c r="J674" s="471"/>
    </row>
    <row r="675" spans="1:10" x14ac:dyDescent="0.25">
      <c r="A675" s="472" t="s">
        <v>862</v>
      </c>
      <c r="B675" s="473"/>
      <c r="C675" s="473"/>
      <c r="D675" s="473"/>
      <c r="E675" s="473"/>
      <c r="F675" s="473"/>
      <c r="G675" s="473"/>
      <c r="H675" s="473"/>
      <c r="I675" s="473"/>
      <c r="J675" s="474"/>
    </row>
    <row r="676" spans="1:10" x14ac:dyDescent="0.25">
      <c r="A676" s="512"/>
      <c r="B676" s="513"/>
      <c r="C676" s="513"/>
      <c r="D676" s="513"/>
      <c r="E676" s="513"/>
      <c r="F676" s="513"/>
      <c r="G676" s="513"/>
      <c r="H676" s="513"/>
      <c r="I676" s="513"/>
      <c r="J676" s="514"/>
    </row>
    <row r="677" spans="1:10" x14ac:dyDescent="0.25">
      <c r="A677" s="515"/>
      <c r="B677" s="516"/>
      <c r="C677" s="516"/>
      <c r="D677" s="516"/>
      <c r="E677" s="516"/>
      <c r="F677" s="516"/>
      <c r="G677" s="516"/>
      <c r="H677" s="516"/>
      <c r="I677" s="516"/>
      <c r="J677" s="517"/>
    </row>
    <row r="678" spans="1:10" x14ac:dyDescent="0.25">
      <c r="A678" s="515"/>
      <c r="B678" s="516"/>
      <c r="C678" s="516"/>
      <c r="D678" s="516"/>
      <c r="E678" s="516"/>
      <c r="F678" s="516"/>
      <c r="G678" s="516"/>
      <c r="H678" s="516"/>
      <c r="I678" s="516"/>
      <c r="J678" s="517"/>
    </row>
    <row r="679" spans="1:10" x14ac:dyDescent="0.25">
      <c r="A679" s="515"/>
      <c r="B679" s="516"/>
      <c r="C679" s="516"/>
      <c r="D679" s="516"/>
      <c r="E679" s="516"/>
      <c r="F679" s="516"/>
      <c r="G679" s="516"/>
      <c r="H679" s="516"/>
      <c r="I679" s="516"/>
      <c r="J679" s="517"/>
    </row>
    <row r="680" spans="1:10" x14ac:dyDescent="0.25">
      <c r="A680" s="515"/>
      <c r="B680" s="516"/>
      <c r="C680" s="516"/>
      <c r="D680" s="516"/>
      <c r="E680" s="516"/>
      <c r="F680" s="516"/>
      <c r="G680" s="516"/>
      <c r="H680" s="516"/>
      <c r="I680" s="516"/>
      <c r="J680" s="517"/>
    </row>
    <row r="681" spans="1:10" x14ac:dyDescent="0.25">
      <c r="A681" s="515"/>
      <c r="B681" s="516"/>
      <c r="C681" s="516"/>
      <c r="D681" s="516"/>
      <c r="E681" s="516"/>
      <c r="F681" s="516"/>
      <c r="G681" s="516"/>
      <c r="H681" s="516"/>
      <c r="I681" s="516"/>
      <c r="J681" s="517"/>
    </row>
    <row r="682" spans="1:10" x14ac:dyDescent="0.25">
      <c r="A682" s="515"/>
      <c r="B682" s="516"/>
      <c r="C682" s="516"/>
      <c r="D682" s="516"/>
      <c r="E682" s="516"/>
      <c r="F682" s="516"/>
      <c r="G682" s="516"/>
      <c r="H682" s="516"/>
      <c r="I682" s="516"/>
      <c r="J682" s="517"/>
    </row>
    <row r="683" spans="1:10" x14ac:dyDescent="0.25">
      <c r="A683" s="515"/>
      <c r="B683" s="516"/>
      <c r="C683" s="516"/>
      <c r="D683" s="516"/>
      <c r="E683" s="516"/>
      <c r="F683" s="516"/>
      <c r="G683" s="516"/>
      <c r="H683" s="516"/>
      <c r="I683" s="516"/>
      <c r="J683" s="517"/>
    </row>
    <row r="684" spans="1:10" x14ac:dyDescent="0.25">
      <c r="A684" s="515"/>
      <c r="B684" s="516"/>
      <c r="C684" s="516"/>
      <c r="D684" s="516"/>
      <c r="E684" s="516"/>
      <c r="F684" s="516"/>
      <c r="G684" s="516"/>
      <c r="H684" s="516"/>
      <c r="I684" s="516"/>
      <c r="J684" s="517"/>
    </row>
    <row r="685" spans="1:10" x14ac:dyDescent="0.25">
      <c r="A685" s="515"/>
      <c r="B685" s="516"/>
      <c r="C685" s="516"/>
      <c r="D685" s="516"/>
      <c r="E685" s="516"/>
      <c r="F685" s="516"/>
      <c r="G685" s="516"/>
      <c r="H685" s="516"/>
      <c r="I685" s="516"/>
      <c r="J685" s="517"/>
    </row>
    <row r="686" spans="1:10" x14ac:dyDescent="0.25">
      <c r="A686" s="515"/>
      <c r="B686" s="516"/>
      <c r="C686" s="516"/>
      <c r="D686" s="516"/>
      <c r="E686" s="516"/>
      <c r="F686" s="516"/>
      <c r="G686" s="516"/>
      <c r="H686" s="516"/>
      <c r="I686" s="516"/>
      <c r="J686" s="517"/>
    </row>
    <row r="687" spans="1:10" x14ac:dyDescent="0.25">
      <c r="A687" s="515"/>
      <c r="B687" s="516"/>
      <c r="C687" s="516"/>
      <c r="D687" s="516"/>
      <c r="E687" s="516"/>
      <c r="F687" s="516"/>
      <c r="G687" s="516"/>
      <c r="H687" s="516"/>
      <c r="I687" s="516"/>
      <c r="J687" s="517"/>
    </row>
    <row r="688" spans="1:10" x14ac:dyDescent="0.25">
      <c r="A688" s="515"/>
      <c r="B688" s="516"/>
      <c r="C688" s="516"/>
      <c r="D688" s="516"/>
      <c r="E688" s="516"/>
      <c r="F688" s="516"/>
      <c r="G688" s="516"/>
      <c r="H688" s="516"/>
      <c r="I688" s="516"/>
      <c r="J688" s="517"/>
    </row>
    <row r="689" spans="1:10" x14ac:dyDescent="0.25">
      <c r="A689" s="515"/>
      <c r="B689" s="516"/>
      <c r="C689" s="516"/>
      <c r="D689" s="516"/>
      <c r="E689" s="516"/>
      <c r="F689" s="516"/>
      <c r="G689" s="516"/>
      <c r="H689" s="516"/>
      <c r="I689" s="516"/>
      <c r="J689" s="517"/>
    </row>
    <row r="690" spans="1:10" x14ac:dyDescent="0.25">
      <c r="A690" s="515"/>
      <c r="B690" s="516"/>
      <c r="C690" s="516"/>
      <c r="D690" s="516"/>
      <c r="E690" s="516"/>
      <c r="F690" s="516"/>
      <c r="G690" s="516"/>
      <c r="H690" s="516"/>
      <c r="I690" s="516"/>
      <c r="J690" s="517"/>
    </row>
    <row r="691" spans="1:10" x14ac:dyDescent="0.25">
      <c r="A691" s="515"/>
      <c r="B691" s="516"/>
      <c r="C691" s="516"/>
      <c r="D691" s="516"/>
      <c r="E691" s="516"/>
      <c r="F691" s="516"/>
      <c r="G691" s="516"/>
      <c r="H691" s="516"/>
      <c r="I691" s="516"/>
      <c r="J691" s="517"/>
    </row>
    <row r="692" spans="1:10" x14ac:dyDescent="0.25">
      <c r="A692" s="515"/>
      <c r="B692" s="516"/>
      <c r="C692" s="516"/>
      <c r="D692" s="516"/>
      <c r="E692" s="516"/>
      <c r="F692" s="516"/>
      <c r="G692" s="516"/>
      <c r="H692" s="516"/>
      <c r="I692" s="516"/>
      <c r="J692" s="517"/>
    </row>
    <row r="693" spans="1:10" x14ac:dyDescent="0.25">
      <c r="A693" s="515"/>
      <c r="B693" s="516"/>
      <c r="C693" s="516"/>
      <c r="D693" s="516"/>
      <c r="E693" s="516"/>
      <c r="F693" s="516"/>
      <c r="G693" s="516"/>
      <c r="H693" s="516"/>
      <c r="I693" s="516"/>
      <c r="J693" s="517"/>
    </row>
    <row r="694" spans="1:10" x14ac:dyDescent="0.25">
      <c r="A694" s="515"/>
      <c r="B694" s="516"/>
      <c r="C694" s="516"/>
      <c r="D694" s="516"/>
      <c r="E694" s="516"/>
      <c r="F694" s="516"/>
      <c r="G694" s="516"/>
      <c r="H694" s="516"/>
      <c r="I694" s="516"/>
      <c r="J694" s="517"/>
    </row>
    <row r="695" spans="1:10" x14ac:dyDescent="0.25">
      <c r="A695" s="515"/>
      <c r="B695" s="516"/>
      <c r="C695" s="516"/>
      <c r="D695" s="516"/>
      <c r="E695" s="516"/>
      <c r="F695" s="516"/>
      <c r="G695" s="516"/>
      <c r="H695" s="516"/>
      <c r="I695" s="516"/>
      <c r="J695" s="517"/>
    </row>
    <row r="696" spans="1:10" x14ac:dyDescent="0.25">
      <c r="A696" s="515"/>
      <c r="B696" s="516"/>
      <c r="C696" s="516"/>
      <c r="D696" s="516"/>
      <c r="E696" s="516"/>
      <c r="F696" s="516"/>
      <c r="G696" s="516"/>
      <c r="H696" s="516"/>
      <c r="I696" s="516"/>
      <c r="J696" s="517"/>
    </row>
    <row r="697" spans="1:10" x14ac:dyDescent="0.25">
      <c r="A697" s="515"/>
      <c r="B697" s="516"/>
      <c r="C697" s="516"/>
      <c r="D697" s="516"/>
      <c r="E697" s="516"/>
      <c r="F697" s="516"/>
      <c r="G697" s="516"/>
      <c r="H697" s="516"/>
      <c r="I697" s="516"/>
      <c r="J697" s="517"/>
    </row>
    <row r="698" spans="1:10" x14ac:dyDescent="0.25">
      <c r="A698" s="515"/>
      <c r="B698" s="516"/>
      <c r="C698" s="516"/>
      <c r="D698" s="516"/>
      <c r="E698" s="516"/>
      <c r="F698" s="516"/>
      <c r="G698" s="516"/>
      <c r="H698" s="516"/>
      <c r="I698" s="516"/>
      <c r="J698" s="517"/>
    </row>
    <row r="699" spans="1:10" x14ac:dyDescent="0.25">
      <c r="A699" s="515"/>
      <c r="B699" s="516"/>
      <c r="C699" s="516"/>
      <c r="D699" s="516"/>
      <c r="E699" s="516"/>
      <c r="F699" s="516"/>
      <c r="G699" s="516"/>
      <c r="H699" s="516"/>
      <c r="I699" s="516"/>
      <c r="J699" s="517"/>
    </row>
    <row r="700" spans="1:10" x14ac:dyDescent="0.25">
      <c r="A700" s="515"/>
      <c r="B700" s="516"/>
      <c r="C700" s="516"/>
      <c r="D700" s="516"/>
      <c r="E700" s="516"/>
      <c r="F700" s="516"/>
      <c r="G700" s="516"/>
      <c r="H700" s="516"/>
      <c r="I700" s="516"/>
      <c r="J700" s="517"/>
    </row>
    <row r="701" spans="1:10" x14ac:dyDescent="0.25">
      <c r="A701" s="515"/>
      <c r="B701" s="516"/>
      <c r="C701" s="516"/>
      <c r="D701" s="516"/>
      <c r="E701" s="516"/>
      <c r="F701" s="516"/>
      <c r="G701" s="516"/>
      <c r="H701" s="516"/>
      <c r="I701" s="516"/>
      <c r="J701" s="517"/>
    </row>
    <row r="702" spans="1:10" x14ac:dyDescent="0.25">
      <c r="A702" s="515"/>
      <c r="B702" s="516"/>
      <c r="C702" s="516"/>
      <c r="D702" s="516"/>
      <c r="E702" s="516"/>
      <c r="F702" s="516"/>
      <c r="G702" s="516"/>
      <c r="H702" s="516"/>
      <c r="I702" s="516"/>
      <c r="J702" s="517"/>
    </row>
    <row r="703" spans="1:10" x14ac:dyDescent="0.25">
      <c r="A703" s="515"/>
      <c r="B703" s="516"/>
      <c r="C703" s="516"/>
      <c r="D703" s="516"/>
      <c r="E703" s="516"/>
      <c r="F703" s="516"/>
      <c r="G703" s="516"/>
      <c r="H703" s="516"/>
      <c r="I703" s="516"/>
      <c r="J703" s="517"/>
    </row>
    <row r="704" spans="1:10" x14ac:dyDescent="0.25">
      <c r="A704" s="515"/>
      <c r="B704" s="516"/>
      <c r="C704" s="516"/>
      <c r="D704" s="516"/>
      <c r="E704" s="516"/>
      <c r="F704" s="516"/>
      <c r="G704" s="516"/>
      <c r="H704" s="516"/>
      <c r="I704" s="516"/>
      <c r="J704" s="517"/>
    </row>
    <row r="705" spans="1:10" x14ac:dyDescent="0.25">
      <c r="A705" s="515"/>
      <c r="B705" s="516"/>
      <c r="C705" s="516"/>
      <c r="D705" s="516"/>
      <c r="E705" s="516"/>
      <c r="F705" s="516"/>
      <c r="G705" s="516"/>
      <c r="H705" s="516"/>
      <c r="I705" s="516"/>
      <c r="J705" s="517"/>
    </row>
    <row r="706" spans="1:10" x14ac:dyDescent="0.25">
      <c r="A706" s="518"/>
      <c r="B706" s="519"/>
      <c r="C706" s="519"/>
      <c r="D706" s="519"/>
      <c r="E706" s="519"/>
      <c r="F706" s="519"/>
      <c r="G706" s="519"/>
      <c r="H706" s="519"/>
      <c r="I706" s="519"/>
      <c r="J706" s="520"/>
    </row>
    <row r="707" spans="1:10" x14ac:dyDescent="0.25">
      <c r="A707" s="46"/>
      <c r="B707" s="46"/>
      <c r="C707" s="46"/>
      <c r="D707" s="46"/>
      <c r="E707" s="46"/>
      <c r="F707" s="46"/>
      <c r="G707" s="46"/>
      <c r="H707" s="46"/>
      <c r="I707" s="46"/>
      <c r="J707" s="46"/>
    </row>
    <row r="708" spans="1:10" ht="15.6" x14ac:dyDescent="0.3">
      <c r="A708" s="351" t="s">
        <v>848</v>
      </c>
      <c r="B708" s="352"/>
      <c r="C708" s="352"/>
      <c r="D708" s="352"/>
      <c r="E708" s="352"/>
      <c r="F708" s="352"/>
      <c r="G708" s="352"/>
      <c r="H708" s="349" t="str">
        <f>'CONTACT INFORMATION'!$A$24</f>
        <v>Santa Barbara</v>
      </c>
      <c r="I708" s="349"/>
      <c r="J708" s="350"/>
    </row>
    <row r="709" spans="1:10" ht="15.6" x14ac:dyDescent="0.3">
      <c r="A709" s="57"/>
      <c r="B709" s="57"/>
      <c r="C709" s="57"/>
      <c r="D709" s="57"/>
      <c r="E709" s="57"/>
      <c r="F709" s="57"/>
      <c r="G709" s="57"/>
      <c r="H709" s="57"/>
      <c r="I709" s="57"/>
      <c r="J709" s="57"/>
    </row>
    <row r="710" spans="1:10" ht="13.8" x14ac:dyDescent="0.25">
      <c r="A710" s="506" t="s">
        <v>908</v>
      </c>
      <c r="B710" s="507"/>
      <c r="C710" s="507"/>
      <c r="D710" s="507"/>
      <c r="E710" s="507"/>
      <c r="F710" s="507"/>
      <c r="G710" s="507"/>
      <c r="H710" s="507"/>
      <c r="I710" s="507"/>
      <c r="J710" s="508"/>
    </row>
    <row r="711" spans="1:10" x14ac:dyDescent="0.25">
      <c r="A711" s="447" t="s">
        <v>854</v>
      </c>
      <c r="B711" s="448"/>
      <c r="C711" s="448"/>
      <c r="D711" s="449"/>
      <c r="E711" s="527"/>
      <c r="F711" s="528"/>
      <c r="G711" s="528"/>
      <c r="H711" s="528"/>
      <c r="I711" s="528"/>
      <c r="J711" s="529"/>
    </row>
    <row r="712" spans="1:10" x14ac:dyDescent="0.25">
      <c r="A712" s="475" t="s">
        <v>853</v>
      </c>
      <c r="B712" s="476"/>
      <c r="C712" s="476"/>
      <c r="D712" s="477"/>
      <c r="E712" s="530"/>
      <c r="F712" s="531"/>
      <c r="G712" s="531"/>
      <c r="H712" s="531"/>
      <c r="I712" s="531"/>
      <c r="J712" s="532"/>
    </row>
    <row r="713" spans="1:10" x14ac:dyDescent="0.25">
      <c r="A713" s="450" t="s">
        <v>808</v>
      </c>
      <c r="B713" s="451"/>
      <c r="C713" s="451"/>
      <c r="D713" s="451"/>
      <c r="E713" s="478"/>
      <c r="F713" s="479"/>
      <c r="G713" s="479"/>
      <c r="H713" s="479"/>
      <c r="I713" s="479"/>
      <c r="J713" s="480"/>
    </row>
    <row r="714" spans="1:10" x14ac:dyDescent="0.25">
      <c r="A714" s="58"/>
      <c r="B714" s="59"/>
      <c r="C714" s="59"/>
      <c r="D714" s="59"/>
      <c r="E714" s="562" t="s">
        <v>535</v>
      </c>
      <c r="F714" s="442"/>
      <c r="G714" s="562" t="s">
        <v>533</v>
      </c>
      <c r="H714" s="442"/>
      <c r="I714" s="481" t="s">
        <v>849</v>
      </c>
      <c r="J714" s="482"/>
    </row>
    <row r="715" spans="1:10" x14ac:dyDescent="0.25">
      <c r="A715" s="505" t="s">
        <v>527</v>
      </c>
      <c r="B715" s="505"/>
      <c r="C715" s="505"/>
      <c r="D715" s="505"/>
      <c r="E715" s="434"/>
      <c r="F715" s="434"/>
      <c r="G715" s="434"/>
      <c r="H715" s="434"/>
      <c r="I715" s="435"/>
      <c r="J715" s="435"/>
    </row>
    <row r="716" spans="1:10" x14ac:dyDescent="0.25">
      <c r="A716" s="452" t="s">
        <v>528</v>
      </c>
      <c r="B716" s="452"/>
      <c r="C716" s="452"/>
      <c r="D716" s="452"/>
      <c r="E716" s="459"/>
      <c r="F716" s="459"/>
      <c r="G716" s="433"/>
      <c r="H716" s="433"/>
      <c r="I716" s="443"/>
      <c r="J716" s="443"/>
    </row>
    <row r="717" spans="1:10" x14ac:dyDescent="0.25">
      <c r="A717" s="505" t="s">
        <v>529</v>
      </c>
      <c r="B717" s="505"/>
      <c r="C717" s="505"/>
      <c r="D717" s="505"/>
      <c r="E717" s="434"/>
      <c r="F717" s="434"/>
      <c r="G717" s="434"/>
      <c r="H717" s="434"/>
      <c r="I717" s="435"/>
      <c r="J717" s="435"/>
    </row>
    <row r="718" spans="1:10" x14ac:dyDescent="0.25">
      <c r="A718" s="452" t="s">
        <v>530</v>
      </c>
      <c r="B718" s="452"/>
      <c r="C718" s="452"/>
      <c r="D718" s="452"/>
      <c r="E718" s="459"/>
      <c r="F718" s="459"/>
      <c r="G718" s="433"/>
      <c r="H718" s="433"/>
      <c r="I718" s="443"/>
      <c r="J718" s="443"/>
    </row>
    <row r="719" spans="1:10" x14ac:dyDescent="0.25">
      <c r="A719" s="505" t="s">
        <v>531</v>
      </c>
      <c r="B719" s="505"/>
      <c r="C719" s="505"/>
      <c r="D719" s="505"/>
      <c r="E719" s="434"/>
      <c r="F719" s="434"/>
      <c r="G719" s="434"/>
      <c r="H719" s="434"/>
      <c r="I719" s="435"/>
      <c r="J719" s="435"/>
    </row>
    <row r="720" spans="1:10" x14ac:dyDescent="0.25">
      <c r="A720" s="452" t="s">
        <v>532</v>
      </c>
      <c r="B720" s="452"/>
      <c r="C720" s="452"/>
      <c r="D720" s="452"/>
      <c r="E720" s="459"/>
      <c r="F720" s="459"/>
      <c r="G720" s="433"/>
      <c r="H720" s="433"/>
      <c r="I720" s="443"/>
      <c r="J720" s="443"/>
    </row>
    <row r="721" spans="1:10" x14ac:dyDescent="0.25">
      <c r="A721" s="505" t="s">
        <v>537</v>
      </c>
      <c r="B721" s="505"/>
      <c r="C721" s="505"/>
      <c r="D721" s="505"/>
      <c r="E721" s="498"/>
      <c r="F721" s="498"/>
      <c r="G721" s="498"/>
      <c r="H721" s="498"/>
      <c r="I721" s="499"/>
      <c r="J721" s="499"/>
    </row>
    <row r="722" spans="1:10" x14ac:dyDescent="0.25">
      <c r="A722" s="486"/>
      <c r="B722" s="431"/>
      <c r="C722" s="431"/>
      <c r="D722" s="432"/>
      <c r="E722" s="459"/>
      <c r="F722" s="459"/>
      <c r="G722" s="433"/>
      <c r="H722" s="433"/>
      <c r="I722" s="433"/>
      <c r="J722" s="433"/>
    </row>
    <row r="723" spans="1:10" x14ac:dyDescent="0.25">
      <c r="A723" s="486"/>
      <c r="B723" s="431"/>
      <c r="C723" s="431"/>
      <c r="D723" s="432"/>
      <c r="E723" s="459"/>
      <c r="F723" s="459"/>
      <c r="G723" s="433"/>
      <c r="H723" s="433"/>
      <c r="I723" s="433"/>
      <c r="J723" s="433"/>
    </row>
    <row r="724" spans="1:10" x14ac:dyDescent="0.25">
      <c r="A724" s="486"/>
      <c r="B724" s="431"/>
      <c r="C724" s="431"/>
      <c r="D724" s="432"/>
      <c r="E724" s="459"/>
      <c r="F724" s="459"/>
      <c r="G724" s="433"/>
      <c r="H724" s="433"/>
      <c r="I724" s="433"/>
      <c r="J724" s="433"/>
    </row>
    <row r="725" spans="1:10" x14ac:dyDescent="0.25">
      <c r="A725" s="521" t="s">
        <v>534</v>
      </c>
      <c r="B725" s="521"/>
      <c r="C725" s="521"/>
      <c r="D725" s="521"/>
      <c r="E725" s="460">
        <f>SUM(E715:E724)</f>
        <v>0</v>
      </c>
      <c r="F725" s="460"/>
      <c r="G725" s="460">
        <f>SUM(G715:G724)</f>
        <v>0</v>
      </c>
      <c r="H725" s="460"/>
      <c r="I725" s="460">
        <f>SUM(I715:I724)</f>
        <v>0</v>
      </c>
      <c r="J725" s="460"/>
    </row>
    <row r="726" spans="1:10" x14ac:dyDescent="0.25">
      <c r="A726" s="466" t="s">
        <v>859</v>
      </c>
      <c r="B726" s="467"/>
      <c r="C726" s="467"/>
      <c r="D726" s="467"/>
      <c r="E726" s="467"/>
      <c r="F726" s="467"/>
      <c r="G726" s="467"/>
      <c r="H726" s="467"/>
      <c r="I726" s="467"/>
      <c r="J726" s="468"/>
    </row>
    <row r="727" spans="1:10" x14ac:dyDescent="0.25">
      <c r="A727" s="469" t="s">
        <v>860</v>
      </c>
      <c r="B727" s="470"/>
      <c r="C727" s="470"/>
      <c r="D727" s="470"/>
      <c r="E727" s="470"/>
      <c r="F727" s="470"/>
      <c r="G727" s="470"/>
      <c r="H727" s="470"/>
      <c r="I727" s="470"/>
      <c r="J727" s="471"/>
    </row>
    <row r="728" spans="1:10" x14ac:dyDescent="0.25">
      <c r="A728" s="469" t="s">
        <v>861</v>
      </c>
      <c r="B728" s="470"/>
      <c r="C728" s="470"/>
      <c r="D728" s="470"/>
      <c r="E728" s="470"/>
      <c r="F728" s="470"/>
      <c r="G728" s="470"/>
      <c r="H728" s="470"/>
      <c r="I728" s="470"/>
      <c r="J728" s="471"/>
    </row>
    <row r="729" spans="1:10" x14ac:dyDescent="0.25">
      <c r="A729" s="472" t="s">
        <v>862</v>
      </c>
      <c r="B729" s="473"/>
      <c r="C729" s="473"/>
      <c r="D729" s="473"/>
      <c r="E729" s="473"/>
      <c r="F729" s="473"/>
      <c r="G729" s="473"/>
      <c r="H729" s="473"/>
      <c r="I729" s="473"/>
      <c r="J729" s="474"/>
    </row>
    <row r="730" spans="1:10" x14ac:dyDescent="0.25">
      <c r="A730" s="512"/>
      <c r="B730" s="513"/>
      <c r="C730" s="513"/>
      <c r="D730" s="513"/>
      <c r="E730" s="513"/>
      <c r="F730" s="513"/>
      <c r="G730" s="513"/>
      <c r="H730" s="513"/>
      <c r="I730" s="513"/>
      <c r="J730" s="514"/>
    </row>
    <row r="731" spans="1:10" x14ac:dyDescent="0.25">
      <c r="A731" s="515"/>
      <c r="B731" s="516"/>
      <c r="C731" s="516"/>
      <c r="D731" s="516"/>
      <c r="E731" s="516"/>
      <c r="F731" s="516"/>
      <c r="G731" s="516"/>
      <c r="H731" s="516"/>
      <c r="I731" s="516"/>
      <c r="J731" s="517"/>
    </row>
    <row r="732" spans="1:10" x14ac:dyDescent="0.25">
      <c r="A732" s="515"/>
      <c r="B732" s="516"/>
      <c r="C732" s="516"/>
      <c r="D732" s="516"/>
      <c r="E732" s="516"/>
      <c r="F732" s="516"/>
      <c r="G732" s="516"/>
      <c r="H732" s="516"/>
      <c r="I732" s="516"/>
      <c r="J732" s="517"/>
    </row>
    <row r="733" spans="1:10" x14ac:dyDescent="0.25">
      <c r="A733" s="515"/>
      <c r="B733" s="516"/>
      <c r="C733" s="516"/>
      <c r="D733" s="516"/>
      <c r="E733" s="516"/>
      <c r="F733" s="516"/>
      <c r="G733" s="516"/>
      <c r="H733" s="516"/>
      <c r="I733" s="516"/>
      <c r="J733" s="517"/>
    </row>
    <row r="734" spans="1:10" x14ac:dyDescent="0.25">
      <c r="A734" s="515"/>
      <c r="B734" s="516"/>
      <c r="C734" s="516"/>
      <c r="D734" s="516"/>
      <c r="E734" s="516"/>
      <c r="F734" s="516"/>
      <c r="G734" s="516"/>
      <c r="H734" s="516"/>
      <c r="I734" s="516"/>
      <c r="J734" s="517"/>
    </row>
    <row r="735" spans="1:10" x14ac:dyDescent="0.25">
      <c r="A735" s="515"/>
      <c r="B735" s="516"/>
      <c r="C735" s="516"/>
      <c r="D735" s="516"/>
      <c r="E735" s="516"/>
      <c r="F735" s="516"/>
      <c r="G735" s="516"/>
      <c r="H735" s="516"/>
      <c r="I735" s="516"/>
      <c r="J735" s="517"/>
    </row>
    <row r="736" spans="1:10" x14ac:dyDescent="0.25">
      <c r="A736" s="515"/>
      <c r="B736" s="516"/>
      <c r="C736" s="516"/>
      <c r="D736" s="516"/>
      <c r="E736" s="516"/>
      <c r="F736" s="516"/>
      <c r="G736" s="516"/>
      <c r="H736" s="516"/>
      <c r="I736" s="516"/>
      <c r="J736" s="517"/>
    </row>
    <row r="737" spans="1:10" x14ac:dyDescent="0.25">
      <c r="A737" s="515"/>
      <c r="B737" s="516"/>
      <c r="C737" s="516"/>
      <c r="D737" s="516"/>
      <c r="E737" s="516"/>
      <c r="F737" s="516"/>
      <c r="G737" s="516"/>
      <c r="H737" s="516"/>
      <c r="I737" s="516"/>
      <c r="J737" s="517"/>
    </row>
    <row r="738" spans="1:10" x14ac:dyDescent="0.25">
      <c r="A738" s="515"/>
      <c r="B738" s="516"/>
      <c r="C738" s="516"/>
      <c r="D738" s="516"/>
      <c r="E738" s="516"/>
      <c r="F738" s="516"/>
      <c r="G738" s="516"/>
      <c r="H738" s="516"/>
      <c r="I738" s="516"/>
      <c r="J738" s="517"/>
    </row>
    <row r="739" spans="1:10" x14ac:dyDescent="0.25">
      <c r="A739" s="515"/>
      <c r="B739" s="516"/>
      <c r="C739" s="516"/>
      <c r="D739" s="516"/>
      <c r="E739" s="516"/>
      <c r="F739" s="516"/>
      <c r="G739" s="516"/>
      <c r="H739" s="516"/>
      <c r="I739" s="516"/>
      <c r="J739" s="517"/>
    </row>
    <row r="740" spans="1:10" x14ac:dyDescent="0.25">
      <c r="A740" s="515"/>
      <c r="B740" s="516"/>
      <c r="C740" s="516"/>
      <c r="D740" s="516"/>
      <c r="E740" s="516"/>
      <c r="F740" s="516"/>
      <c r="G740" s="516"/>
      <c r="H740" s="516"/>
      <c r="I740" s="516"/>
      <c r="J740" s="517"/>
    </row>
    <row r="741" spans="1:10" x14ac:dyDescent="0.25">
      <c r="A741" s="515"/>
      <c r="B741" s="516"/>
      <c r="C741" s="516"/>
      <c r="D741" s="516"/>
      <c r="E741" s="516"/>
      <c r="F741" s="516"/>
      <c r="G741" s="516"/>
      <c r="H741" s="516"/>
      <c r="I741" s="516"/>
      <c r="J741" s="517"/>
    </row>
    <row r="742" spans="1:10" x14ac:dyDescent="0.25">
      <c r="A742" s="515"/>
      <c r="B742" s="516"/>
      <c r="C742" s="516"/>
      <c r="D742" s="516"/>
      <c r="E742" s="516"/>
      <c r="F742" s="516"/>
      <c r="G742" s="516"/>
      <c r="H742" s="516"/>
      <c r="I742" s="516"/>
      <c r="J742" s="517"/>
    </row>
    <row r="743" spans="1:10" x14ac:dyDescent="0.25">
      <c r="A743" s="515"/>
      <c r="B743" s="516"/>
      <c r="C743" s="516"/>
      <c r="D743" s="516"/>
      <c r="E743" s="516"/>
      <c r="F743" s="516"/>
      <c r="G743" s="516"/>
      <c r="H743" s="516"/>
      <c r="I743" s="516"/>
      <c r="J743" s="517"/>
    </row>
    <row r="744" spans="1:10" x14ac:dyDescent="0.25">
      <c r="A744" s="515"/>
      <c r="B744" s="516"/>
      <c r="C744" s="516"/>
      <c r="D744" s="516"/>
      <c r="E744" s="516"/>
      <c r="F744" s="516"/>
      <c r="G744" s="516"/>
      <c r="H744" s="516"/>
      <c r="I744" s="516"/>
      <c r="J744" s="517"/>
    </row>
    <row r="745" spans="1:10" x14ac:dyDescent="0.25">
      <c r="A745" s="515"/>
      <c r="B745" s="516"/>
      <c r="C745" s="516"/>
      <c r="D745" s="516"/>
      <c r="E745" s="516"/>
      <c r="F745" s="516"/>
      <c r="G745" s="516"/>
      <c r="H745" s="516"/>
      <c r="I745" s="516"/>
      <c r="J745" s="517"/>
    </row>
    <row r="746" spans="1:10" x14ac:dyDescent="0.25">
      <c r="A746" s="515"/>
      <c r="B746" s="516"/>
      <c r="C746" s="516"/>
      <c r="D746" s="516"/>
      <c r="E746" s="516"/>
      <c r="F746" s="516"/>
      <c r="G746" s="516"/>
      <c r="H746" s="516"/>
      <c r="I746" s="516"/>
      <c r="J746" s="517"/>
    </row>
    <row r="747" spans="1:10" x14ac:dyDescent="0.25">
      <c r="A747" s="515"/>
      <c r="B747" s="516"/>
      <c r="C747" s="516"/>
      <c r="D747" s="516"/>
      <c r="E747" s="516"/>
      <c r="F747" s="516"/>
      <c r="G747" s="516"/>
      <c r="H747" s="516"/>
      <c r="I747" s="516"/>
      <c r="J747" s="517"/>
    </row>
    <row r="748" spans="1:10" x14ac:dyDescent="0.25">
      <c r="A748" s="515"/>
      <c r="B748" s="516"/>
      <c r="C748" s="516"/>
      <c r="D748" s="516"/>
      <c r="E748" s="516"/>
      <c r="F748" s="516"/>
      <c r="G748" s="516"/>
      <c r="H748" s="516"/>
      <c r="I748" s="516"/>
      <c r="J748" s="517"/>
    </row>
    <row r="749" spans="1:10" x14ac:dyDescent="0.25">
      <c r="A749" s="515"/>
      <c r="B749" s="516"/>
      <c r="C749" s="516"/>
      <c r="D749" s="516"/>
      <c r="E749" s="516"/>
      <c r="F749" s="516"/>
      <c r="G749" s="516"/>
      <c r="H749" s="516"/>
      <c r="I749" s="516"/>
      <c r="J749" s="517"/>
    </row>
    <row r="750" spans="1:10" x14ac:dyDescent="0.25">
      <c r="A750" s="515"/>
      <c r="B750" s="516"/>
      <c r="C750" s="516"/>
      <c r="D750" s="516"/>
      <c r="E750" s="516"/>
      <c r="F750" s="516"/>
      <c r="G750" s="516"/>
      <c r="H750" s="516"/>
      <c r="I750" s="516"/>
      <c r="J750" s="517"/>
    </row>
    <row r="751" spans="1:10" x14ac:dyDescent="0.25">
      <c r="A751" s="515"/>
      <c r="B751" s="516"/>
      <c r="C751" s="516"/>
      <c r="D751" s="516"/>
      <c r="E751" s="516"/>
      <c r="F751" s="516"/>
      <c r="G751" s="516"/>
      <c r="H751" s="516"/>
      <c r="I751" s="516"/>
      <c r="J751" s="517"/>
    </row>
    <row r="752" spans="1:10" x14ac:dyDescent="0.25">
      <c r="A752" s="515"/>
      <c r="B752" s="516"/>
      <c r="C752" s="516"/>
      <c r="D752" s="516"/>
      <c r="E752" s="516"/>
      <c r="F752" s="516"/>
      <c r="G752" s="516"/>
      <c r="H752" s="516"/>
      <c r="I752" s="516"/>
      <c r="J752" s="517"/>
    </row>
    <row r="753" spans="1:10" x14ac:dyDescent="0.25">
      <c r="A753" s="515"/>
      <c r="B753" s="516"/>
      <c r="C753" s="516"/>
      <c r="D753" s="516"/>
      <c r="E753" s="516"/>
      <c r="F753" s="516"/>
      <c r="G753" s="516"/>
      <c r="H753" s="516"/>
      <c r="I753" s="516"/>
      <c r="J753" s="517"/>
    </row>
    <row r="754" spans="1:10" x14ac:dyDescent="0.25">
      <c r="A754" s="515"/>
      <c r="B754" s="516"/>
      <c r="C754" s="516"/>
      <c r="D754" s="516"/>
      <c r="E754" s="516"/>
      <c r="F754" s="516"/>
      <c r="G754" s="516"/>
      <c r="H754" s="516"/>
      <c r="I754" s="516"/>
      <c r="J754" s="517"/>
    </row>
    <row r="755" spans="1:10" x14ac:dyDescent="0.25">
      <c r="A755" s="515"/>
      <c r="B755" s="516"/>
      <c r="C755" s="516"/>
      <c r="D755" s="516"/>
      <c r="E755" s="516"/>
      <c r="F755" s="516"/>
      <c r="G755" s="516"/>
      <c r="H755" s="516"/>
      <c r="I755" s="516"/>
      <c r="J755" s="517"/>
    </row>
    <row r="756" spans="1:10" x14ac:dyDescent="0.25">
      <c r="A756" s="515"/>
      <c r="B756" s="516"/>
      <c r="C756" s="516"/>
      <c r="D756" s="516"/>
      <c r="E756" s="516"/>
      <c r="F756" s="516"/>
      <c r="G756" s="516"/>
      <c r="H756" s="516"/>
      <c r="I756" s="516"/>
      <c r="J756" s="517"/>
    </row>
    <row r="757" spans="1:10" x14ac:dyDescent="0.25">
      <c r="A757" s="515"/>
      <c r="B757" s="516"/>
      <c r="C757" s="516"/>
      <c r="D757" s="516"/>
      <c r="E757" s="516"/>
      <c r="F757" s="516"/>
      <c r="G757" s="516"/>
      <c r="H757" s="516"/>
      <c r="I757" s="516"/>
      <c r="J757" s="517"/>
    </row>
    <row r="758" spans="1:10" x14ac:dyDescent="0.25">
      <c r="A758" s="515"/>
      <c r="B758" s="516"/>
      <c r="C758" s="516"/>
      <c r="D758" s="516"/>
      <c r="E758" s="516"/>
      <c r="F758" s="516"/>
      <c r="G758" s="516"/>
      <c r="H758" s="516"/>
      <c r="I758" s="516"/>
      <c r="J758" s="517"/>
    </row>
    <row r="759" spans="1:10" x14ac:dyDescent="0.25">
      <c r="A759" s="515"/>
      <c r="B759" s="516"/>
      <c r="C759" s="516"/>
      <c r="D759" s="516"/>
      <c r="E759" s="516"/>
      <c r="F759" s="516"/>
      <c r="G759" s="516"/>
      <c r="H759" s="516"/>
      <c r="I759" s="516"/>
      <c r="J759" s="517"/>
    </row>
    <row r="760" spans="1:10" x14ac:dyDescent="0.25">
      <c r="A760" s="518"/>
      <c r="B760" s="519"/>
      <c r="C760" s="519"/>
      <c r="D760" s="519"/>
      <c r="E760" s="519"/>
      <c r="F760" s="519"/>
      <c r="G760" s="519"/>
      <c r="H760" s="519"/>
      <c r="I760" s="519"/>
      <c r="J760" s="520"/>
    </row>
    <row r="762" spans="1:10" ht="15.6" x14ac:dyDescent="0.3">
      <c r="A762" s="351" t="s">
        <v>848</v>
      </c>
      <c r="B762" s="352"/>
      <c r="C762" s="352"/>
      <c r="D762" s="352"/>
      <c r="E762" s="352"/>
      <c r="F762" s="352"/>
      <c r="G762" s="352"/>
      <c r="H762" s="349" t="str">
        <f>'CONTACT INFORMATION'!$A$24</f>
        <v>Santa Barbara</v>
      </c>
      <c r="I762" s="349"/>
      <c r="J762" s="350"/>
    </row>
    <row r="763" spans="1:10" ht="15.6" x14ac:dyDescent="0.3">
      <c r="A763" s="57"/>
      <c r="B763" s="57"/>
      <c r="C763" s="57"/>
      <c r="D763" s="57"/>
      <c r="E763" s="57"/>
      <c r="F763" s="57"/>
      <c r="G763" s="57"/>
      <c r="H763" s="57"/>
      <c r="I763" s="57"/>
      <c r="J763" s="57"/>
    </row>
    <row r="764" spans="1:10" ht="13.8" x14ac:dyDescent="0.25">
      <c r="A764" s="506" t="s">
        <v>909</v>
      </c>
      <c r="B764" s="507"/>
      <c r="C764" s="507"/>
      <c r="D764" s="507"/>
      <c r="E764" s="507"/>
      <c r="F764" s="507"/>
      <c r="G764" s="507"/>
      <c r="H764" s="507"/>
      <c r="I764" s="507"/>
      <c r="J764" s="508"/>
    </row>
    <row r="765" spans="1:10" x14ac:dyDescent="0.25">
      <c r="A765" s="447" t="s">
        <v>854</v>
      </c>
      <c r="B765" s="448"/>
      <c r="C765" s="448"/>
      <c r="D765" s="449"/>
      <c r="E765" s="527"/>
      <c r="F765" s="528"/>
      <c r="G765" s="528"/>
      <c r="H765" s="528"/>
      <c r="I765" s="528"/>
      <c r="J765" s="529"/>
    </row>
    <row r="766" spans="1:10" x14ac:dyDescent="0.25">
      <c r="A766" s="475" t="s">
        <v>853</v>
      </c>
      <c r="B766" s="476"/>
      <c r="C766" s="476"/>
      <c r="D766" s="477"/>
      <c r="E766" s="530"/>
      <c r="F766" s="531"/>
      <c r="G766" s="531"/>
      <c r="H766" s="531"/>
      <c r="I766" s="531"/>
      <c r="J766" s="532"/>
    </row>
    <row r="767" spans="1:10" x14ac:dyDescent="0.25">
      <c r="A767" s="450" t="s">
        <v>808</v>
      </c>
      <c r="B767" s="451"/>
      <c r="C767" s="451"/>
      <c r="D767" s="451"/>
      <c r="E767" s="478"/>
      <c r="F767" s="479"/>
      <c r="G767" s="479"/>
      <c r="H767" s="479"/>
      <c r="I767" s="479"/>
      <c r="J767" s="480"/>
    </row>
    <row r="768" spans="1:10" x14ac:dyDescent="0.25">
      <c r="A768" s="58"/>
      <c r="B768" s="59"/>
      <c r="C768" s="59"/>
      <c r="D768" s="59"/>
      <c r="E768" s="562" t="s">
        <v>535</v>
      </c>
      <c r="F768" s="442"/>
      <c r="G768" s="562" t="s">
        <v>533</v>
      </c>
      <c r="H768" s="442"/>
      <c r="I768" s="481" t="s">
        <v>849</v>
      </c>
      <c r="J768" s="482"/>
    </row>
    <row r="769" spans="1:10" x14ac:dyDescent="0.25">
      <c r="A769" s="505" t="s">
        <v>527</v>
      </c>
      <c r="B769" s="505"/>
      <c r="C769" s="505"/>
      <c r="D769" s="505"/>
      <c r="E769" s="434"/>
      <c r="F769" s="434"/>
      <c r="G769" s="434"/>
      <c r="H769" s="434"/>
      <c r="I769" s="435"/>
      <c r="J769" s="435"/>
    </row>
    <row r="770" spans="1:10" x14ac:dyDescent="0.25">
      <c r="A770" s="452" t="s">
        <v>528</v>
      </c>
      <c r="B770" s="452"/>
      <c r="C770" s="452"/>
      <c r="D770" s="452"/>
      <c r="E770" s="459"/>
      <c r="F770" s="459"/>
      <c r="G770" s="433"/>
      <c r="H770" s="433"/>
      <c r="I770" s="443"/>
      <c r="J770" s="443"/>
    </row>
    <row r="771" spans="1:10" x14ac:dyDescent="0.25">
      <c r="A771" s="505" t="s">
        <v>529</v>
      </c>
      <c r="B771" s="505"/>
      <c r="C771" s="505"/>
      <c r="D771" s="505"/>
      <c r="E771" s="434"/>
      <c r="F771" s="434"/>
      <c r="G771" s="434"/>
      <c r="H771" s="434"/>
      <c r="I771" s="435"/>
      <c r="J771" s="435"/>
    </row>
    <row r="772" spans="1:10" x14ac:dyDescent="0.25">
      <c r="A772" s="452" t="s">
        <v>530</v>
      </c>
      <c r="B772" s="452"/>
      <c r="C772" s="452"/>
      <c r="D772" s="452"/>
      <c r="E772" s="459"/>
      <c r="F772" s="459"/>
      <c r="G772" s="433"/>
      <c r="H772" s="433"/>
      <c r="I772" s="443"/>
      <c r="J772" s="443"/>
    </row>
    <row r="773" spans="1:10" x14ac:dyDescent="0.25">
      <c r="A773" s="505" t="s">
        <v>531</v>
      </c>
      <c r="B773" s="505"/>
      <c r="C773" s="505"/>
      <c r="D773" s="505"/>
      <c r="E773" s="434"/>
      <c r="F773" s="434"/>
      <c r="G773" s="434"/>
      <c r="H773" s="434"/>
      <c r="I773" s="435"/>
      <c r="J773" s="435"/>
    </row>
    <row r="774" spans="1:10" x14ac:dyDescent="0.25">
      <c r="A774" s="452" t="s">
        <v>532</v>
      </c>
      <c r="B774" s="452"/>
      <c r="C774" s="452"/>
      <c r="D774" s="452"/>
      <c r="E774" s="459"/>
      <c r="F774" s="459"/>
      <c r="G774" s="433"/>
      <c r="H774" s="433"/>
      <c r="I774" s="443"/>
      <c r="J774" s="443"/>
    </row>
    <row r="775" spans="1:10" x14ac:dyDescent="0.25">
      <c r="A775" s="505" t="s">
        <v>537</v>
      </c>
      <c r="B775" s="505"/>
      <c r="C775" s="505"/>
      <c r="D775" s="505"/>
      <c r="E775" s="498"/>
      <c r="F775" s="498"/>
      <c r="G775" s="498"/>
      <c r="H775" s="498"/>
      <c r="I775" s="499"/>
      <c r="J775" s="499"/>
    </row>
    <row r="776" spans="1:10" x14ac:dyDescent="0.25">
      <c r="A776" s="486"/>
      <c r="B776" s="431"/>
      <c r="C776" s="431"/>
      <c r="D776" s="432"/>
      <c r="E776" s="459"/>
      <c r="F776" s="459"/>
      <c r="G776" s="433"/>
      <c r="H776" s="433"/>
      <c r="I776" s="433"/>
      <c r="J776" s="433"/>
    </row>
    <row r="777" spans="1:10" x14ac:dyDescent="0.25">
      <c r="A777" s="486"/>
      <c r="B777" s="431"/>
      <c r="C777" s="431"/>
      <c r="D777" s="432"/>
      <c r="E777" s="459"/>
      <c r="F777" s="459"/>
      <c r="G777" s="433"/>
      <c r="H777" s="433"/>
      <c r="I777" s="433"/>
      <c r="J777" s="433"/>
    </row>
    <row r="778" spans="1:10" x14ac:dyDescent="0.25">
      <c r="A778" s="486"/>
      <c r="B778" s="431"/>
      <c r="C778" s="431"/>
      <c r="D778" s="432"/>
      <c r="E778" s="459"/>
      <c r="F778" s="459"/>
      <c r="G778" s="433"/>
      <c r="H778" s="433"/>
      <c r="I778" s="433"/>
      <c r="J778" s="433"/>
    </row>
    <row r="779" spans="1:10" x14ac:dyDescent="0.25">
      <c r="A779" s="521" t="s">
        <v>534</v>
      </c>
      <c r="B779" s="521"/>
      <c r="C779" s="521"/>
      <c r="D779" s="521"/>
      <c r="E779" s="460">
        <f>SUM(E769:E778)</f>
        <v>0</v>
      </c>
      <c r="F779" s="460"/>
      <c r="G779" s="460">
        <f>SUM(G769:G778)</f>
        <v>0</v>
      </c>
      <c r="H779" s="460"/>
      <c r="I779" s="460">
        <f>SUM(I769:I778)</f>
        <v>0</v>
      </c>
      <c r="J779" s="460"/>
    </row>
    <row r="780" spans="1:10" x14ac:dyDescent="0.25">
      <c r="A780" s="466" t="s">
        <v>859</v>
      </c>
      <c r="B780" s="467"/>
      <c r="C780" s="467"/>
      <c r="D780" s="467"/>
      <c r="E780" s="467"/>
      <c r="F780" s="467"/>
      <c r="G780" s="467"/>
      <c r="H780" s="467"/>
      <c r="I780" s="467"/>
      <c r="J780" s="468"/>
    </row>
    <row r="781" spans="1:10" x14ac:dyDescent="0.25">
      <c r="A781" s="469" t="s">
        <v>860</v>
      </c>
      <c r="B781" s="470"/>
      <c r="C781" s="470"/>
      <c r="D781" s="470"/>
      <c r="E781" s="470"/>
      <c r="F781" s="470"/>
      <c r="G781" s="470"/>
      <c r="H781" s="470"/>
      <c r="I781" s="470"/>
      <c r="J781" s="471"/>
    </row>
    <row r="782" spans="1:10" x14ac:dyDescent="0.25">
      <c r="A782" s="469" t="s">
        <v>861</v>
      </c>
      <c r="B782" s="470"/>
      <c r="C782" s="470"/>
      <c r="D782" s="470"/>
      <c r="E782" s="470"/>
      <c r="F782" s="470"/>
      <c r="G782" s="470"/>
      <c r="H782" s="470"/>
      <c r="I782" s="470"/>
      <c r="J782" s="471"/>
    </row>
    <row r="783" spans="1:10" x14ac:dyDescent="0.25">
      <c r="A783" s="472" t="s">
        <v>862</v>
      </c>
      <c r="B783" s="473"/>
      <c r="C783" s="473"/>
      <c r="D783" s="473"/>
      <c r="E783" s="473"/>
      <c r="F783" s="473"/>
      <c r="G783" s="473"/>
      <c r="H783" s="473"/>
      <c r="I783" s="473"/>
      <c r="J783" s="474"/>
    </row>
    <row r="784" spans="1:10" x14ac:dyDescent="0.25">
      <c r="A784" s="512"/>
      <c r="B784" s="513"/>
      <c r="C784" s="513"/>
      <c r="D784" s="513"/>
      <c r="E784" s="513"/>
      <c r="F784" s="513"/>
      <c r="G784" s="513"/>
      <c r="H784" s="513"/>
      <c r="I784" s="513"/>
      <c r="J784" s="514"/>
    </row>
    <row r="785" spans="1:10" x14ac:dyDescent="0.25">
      <c r="A785" s="515"/>
      <c r="B785" s="516"/>
      <c r="C785" s="516"/>
      <c r="D785" s="516"/>
      <c r="E785" s="516"/>
      <c r="F785" s="516"/>
      <c r="G785" s="516"/>
      <c r="H785" s="516"/>
      <c r="I785" s="516"/>
      <c r="J785" s="517"/>
    </row>
    <row r="786" spans="1:10" x14ac:dyDescent="0.25">
      <c r="A786" s="515"/>
      <c r="B786" s="516"/>
      <c r="C786" s="516"/>
      <c r="D786" s="516"/>
      <c r="E786" s="516"/>
      <c r="F786" s="516"/>
      <c r="G786" s="516"/>
      <c r="H786" s="516"/>
      <c r="I786" s="516"/>
      <c r="J786" s="517"/>
    </row>
    <row r="787" spans="1:10" x14ac:dyDescent="0.25">
      <c r="A787" s="515"/>
      <c r="B787" s="516"/>
      <c r="C787" s="516"/>
      <c r="D787" s="516"/>
      <c r="E787" s="516"/>
      <c r="F787" s="516"/>
      <c r="G787" s="516"/>
      <c r="H787" s="516"/>
      <c r="I787" s="516"/>
      <c r="J787" s="517"/>
    </row>
    <row r="788" spans="1:10" x14ac:dyDescent="0.25">
      <c r="A788" s="515"/>
      <c r="B788" s="516"/>
      <c r="C788" s="516"/>
      <c r="D788" s="516"/>
      <c r="E788" s="516"/>
      <c r="F788" s="516"/>
      <c r="G788" s="516"/>
      <c r="H788" s="516"/>
      <c r="I788" s="516"/>
      <c r="J788" s="517"/>
    </row>
    <row r="789" spans="1:10" x14ac:dyDescent="0.25">
      <c r="A789" s="515"/>
      <c r="B789" s="516"/>
      <c r="C789" s="516"/>
      <c r="D789" s="516"/>
      <c r="E789" s="516"/>
      <c r="F789" s="516"/>
      <c r="G789" s="516"/>
      <c r="H789" s="516"/>
      <c r="I789" s="516"/>
      <c r="J789" s="517"/>
    </row>
    <row r="790" spans="1:10" x14ac:dyDescent="0.25">
      <c r="A790" s="515"/>
      <c r="B790" s="516"/>
      <c r="C790" s="516"/>
      <c r="D790" s="516"/>
      <c r="E790" s="516"/>
      <c r="F790" s="516"/>
      <c r="G790" s="516"/>
      <c r="H790" s="516"/>
      <c r="I790" s="516"/>
      <c r="J790" s="517"/>
    </row>
    <row r="791" spans="1:10" x14ac:dyDescent="0.25">
      <c r="A791" s="515"/>
      <c r="B791" s="516"/>
      <c r="C791" s="516"/>
      <c r="D791" s="516"/>
      <c r="E791" s="516"/>
      <c r="F791" s="516"/>
      <c r="G791" s="516"/>
      <c r="H791" s="516"/>
      <c r="I791" s="516"/>
      <c r="J791" s="517"/>
    </row>
    <row r="792" spans="1:10" x14ac:dyDescent="0.25">
      <c r="A792" s="515"/>
      <c r="B792" s="516"/>
      <c r="C792" s="516"/>
      <c r="D792" s="516"/>
      <c r="E792" s="516"/>
      <c r="F792" s="516"/>
      <c r="G792" s="516"/>
      <c r="H792" s="516"/>
      <c r="I792" s="516"/>
      <c r="J792" s="517"/>
    </row>
    <row r="793" spans="1:10" x14ac:dyDescent="0.25">
      <c r="A793" s="515"/>
      <c r="B793" s="516"/>
      <c r="C793" s="516"/>
      <c r="D793" s="516"/>
      <c r="E793" s="516"/>
      <c r="F793" s="516"/>
      <c r="G793" s="516"/>
      <c r="H793" s="516"/>
      <c r="I793" s="516"/>
      <c r="J793" s="517"/>
    </row>
    <row r="794" spans="1:10" x14ac:dyDescent="0.25">
      <c r="A794" s="515"/>
      <c r="B794" s="516"/>
      <c r="C794" s="516"/>
      <c r="D794" s="516"/>
      <c r="E794" s="516"/>
      <c r="F794" s="516"/>
      <c r="G794" s="516"/>
      <c r="H794" s="516"/>
      <c r="I794" s="516"/>
      <c r="J794" s="517"/>
    </row>
    <row r="795" spans="1:10" x14ac:dyDescent="0.25">
      <c r="A795" s="515"/>
      <c r="B795" s="516"/>
      <c r="C795" s="516"/>
      <c r="D795" s="516"/>
      <c r="E795" s="516"/>
      <c r="F795" s="516"/>
      <c r="G795" s="516"/>
      <c r="H795" s="516"/>
      <c r="I795" s="516"/>
      <c r="J795" s="517"/>
    </row>
    <row r="796" spans="1:10" x14ac:dyDescent="0.25">
      <c r="A796" s="515"/>
      <c r="B796" s="516"/>
      <c r="C796" s="516"/>
      <c r="D796" s="516"/>
      <c r="E796" s="516"/>
      <c r="F796" s="516"/>
      <c r="G796" s="516"/>
      <c r="H796" s="516"/>
      <c r="I796" s="516"/>
      <c r="J796" s="517"/>
    </row>
    <row r="797" spans="1:10" x14ac:dyDescent="0.25">
      <c r="A797" s="515"/>
      <c r="B797" s="516"/>
      <c r="C797" s="516"/>
      <c r="D797" s="516"/>
      <c r="E797" s="516"/>
      <c r="F797" s="516"/>
      <c r="G797" s="516"/>
      <c r="H797" s="516"/>
      <c r="I797" s="516"/>
      <c r="J797" s="517"/>
    </row>
    <row r="798" spans="1:10" x14ac:dyDescent="0.25">
      <c r="A798" s="515"/>
      <c r="B798" s="516"/>
      <c r="C798" s="516"/>
      <c r="D798" s="516"/>
      <c r="E798" s="516"/>
      <c r="F798" s="516"/>
      <c r="G798" s="516"/>
      <c r="H798" s="516"/>
      <c r="I798" s="516"/>
      <c r="J798" s="517"/>
    </row>
    <row r="799" spans="1:10" x14ac:dyDescent="0.25">
      <c r="A799" s="515"/>
      <c r="B799" s="516"/>
      <c r="C799" s="516"/>
      <c r="D799" s="516"/>
      <c r="E799" s="516"/>
      <c r="F799" s="516"/>
      <c r="G799" s="516"/>
      <c r="H799" s="516"/>
      <c r="I799" s="516"/>
      <c r="J799" s="517"/>
    </row>
    <row r="800" spans="1:10" x14ac:dyDescent="0.25">
      <c r="A800" s="515"/>
      <c r="B800" s="516"/>
      <c r="C800" s="516"/>
      <c r="D800" s="516"/>
      <c r="E800" s="516"/>
      <c r="F800" s="516"/>
      <c r="G800" s="516"/>
      <c r="H800" s="516"/>
      <c r="I800" s="516"/>
      <c r="J800" s="517"/>
    </row>
    <row r="801" spans="1:10" x14ac:dyDescent="0.25">
      <c r="A801" s="515"/>
      <c r="B801" s="516"/>
      <c r="C801" s="516"/>
      <c r="D801" s="516"/>
      <c r="E801" s="516"/>
      <c r="F801" s="516"/>
      <c r="G801" s="516"/>
      <c r="H801" s="516"/>
      <c r="I801" s="516"/>
      <c r="J801" s="517"/>
    </row>
    <row r="802" spans="1:10" x14ac:dyDescent="0.25">
      <c r="A802" s="515"/>
      <c r="B802" s="516"/>
      <c r="C802" s="516"/>
      <c r="D802" s="516"/>
      <c r="E802" s="516"/>
      <c r="F802" s="516"/>
      <c r="G802" s="516"/>
      <c r="H802" s="516"/>
      <c r="I802" s="516"/>
      <c r="J802" s="517"/>
    </row>
    <row r="803" spans="1:10" x14ac:dyDescent="0.25">
      <c r="A803" s="515"/>
      <c r="B803" s="516"/>
      <c r="C803" s="516"/>
      <c r="D803" s="516"/>
      <c r="E803" s="516"/>
      <c r="F803" s="516"/>
      <c r="G803" s="516"/>
      <c r="H803" s="516"/>
      <c r="I803" s="516"/>
      <c r="J803" s="517"/>
    </row>
    <row r="804" spans="1:10" x14ac:dyDescent="0.25">
      <c r="A804" s="515"/>
      <c r="B804" s="516"/>
      <c r="C804" s="516"/>
      <c r="D804" s="516"/>
      <c r="E804" s="516"/>
      <c r="F804" s="516"/>
      <c r="G804" s="516"/>
      <c r="H804" s="516"/>
      <c r="I804" s="516"/>
      <c r="J804" s="517"/>
    </row>
    <row r="805" spans="1:10" x14ac:dyDescent="0.25">
      <c r="A805" s="515"/>
      <c r="B805" s="516"/>
      <c r="C805" s="516"/>
      <c r="D805" s="516"/>
      <c r="E805" s="516"/>
      <c r="F805" s="516"/>
      <c r="G805" s="516"/>
      <c r="H805" s="516"/>
      <c r="I805" s="516"/>
      <c r="J805" s="517"/>
    </row>
    <row r="806" spans="1:10" x14ac:dyDescent="0.25">
      <c r="A806" s="515"/>
      <c r="B806" s="516"/>
      <c r="C806" s="516"/>
      <c r="D806" s="516"/>
      <c r="E806" s="516"/>
      <c r="F806" s="516"/>
      <c r="G806" s="516"/>
      <c r="H806" s="516"/>
      <c r="I806" s="516"/>
      <c r="J806" s="517"/>
    </row>
    <row r="807" spans="1:10" x14ac:dyDescent="0.25">
      <c r="A807" s="515"/>
      <c r="B807" s="516"/>
      <c r="C807" s="516"/>
      <c r="D807" s="516"/>
      <c r="E807" s="516"/>
      <c r="F807" s="516"/>
      <c r="G807" s="516"/>
      <c r="H807" s="516"/>
      <c r="I807" s="516"/>
      <c r="J807" s="517"/>
    </row>
    <row r="808" spans="1:10" x14ac:dyDescent="0.25">
      <c r="A808" s="515"/>
      <c r="B808" s="516"/>
      <c r="C808" s="516"/>
      <c r="D808" s="516"/>
      <c r="E808" s="516"/>
      <c r="F808" s="516"/>
      <c r="G808" s="516"/>
      <c r="H808" s="516"/>
      <c r="I808" s="516"/>
      <c r="J808" s="517"/>
    </row>
    <row r="809" spans="1:10" x14ac:dyDescent="0.25">
      <c r="A809" s="515"/>
      <c r="B809" s="516"/>
      <c r="C809" s="516"/>
      <c r="D809" s="516"/>
      <c r="E809" s="516"/>
      <c r="F809" s="516"/>
      <c r="G809" s="516"/>
      <c r="H809" s="516"/>
      <c r="I809" s="516"/>
      <c r="J809" s="517"/>
    </row>
    <row r="810" spans="1:10" x14ac:dyDescent="0.25">
      <c r="A810" s="515"/>
      <c r="B810" s="516"/>
      <c r="C810" s="516"/>
      <c r="D810" s="516"/>
      <c r="E810" s="516"/>
      <c r="F810" s="516"/>
      <c r="G810" s="516"/>
      <c r="H810" s="516"/>
      <c r="I810" s="516"/>
      <c r="J810" s="517"/>
    </row>
    <row r="811" spans="1:10" x14ac:dyDescent="0.25">
      <c r="A811" s="515"/>
      <c r="B811" s="516"/>
      <c r="C811" s="516"/>
      <c r="D811" s="516"/>
      <c r="E811" s="516"/>
      <c r="F811" s="516"/>
      <c r="G811" s="516"/>
      <c r="H811" s="516"/>
      <c r="I811" s="516"/>
      <c r="J811" s="517"/>
    </row>
    <row r="812" spans="1:10" x14ac:dyDescent="0.25">
      <c r="A812" s="515"/>
      <c r="B812" s="516"/>
      <c r="C812" s="516"/>
      <c r="D812" s="516"/>
      <c r="E812" s="516"/>
      <c r="F812" s="516"/>
      <c r="G812" s="516"/>
      <c r="H812" s="516"/>
      <c r="I812" s="516"/>
      <c r="J812" s="517"/>
    </row>
    <row r="813" spans="1:10" x14ac:dyDescent="0.25">
      <c r="A813" s="515"/>
      <c r="B813" s="516"/>
      <c r="C813" s="516"/>
      <c r="D813" s="516"/>
      <c r="E813" s="516"/>
      <c r="F813" s="516"/>
      <c r="G813" s="516"/>
      <c r="H813" s="516"/>
      <c r="I813" s="516"/>
      <c r="J813" s="517"/>
    </row>
    <row r="814" spans="1:10" x14ac:dyDescent="0.25">
      <c r="A814" s="515"/>
      <c r="B814" s="516"/>
      <c r="C814" s="516"/>
      <c r="D814" s="516"/>
      <c r="E814" s="516"/>
      <c r="F814" s="516"/>
      <c r="G814" s="516"/>
      <c r="H814" s="516"/>
      <c r="I814" s="516"/>
      <c r="J814" s="517"/>
    </row>
    <row r="815" spans="1:10" x14ac:dyDescent="0.25">
      <c r="A815" s="518"/>
      <c r="B815" s="519"/>
      <c r="C815" s="519"/>
      <c r="D815" s="519"/>
      <c r="E815" s="519"/>
      <c r="F815" s="519"/>
      <c r="G815" s="519"/>
      <c r="H815" s="519"/>
      <c r="I815" s="519"/>
      <c r="J815" s="520"/>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5546875" customWidth="1"/>
    <col min="6" max="6" width="6.5546875" customWidth="1"/>
    <col min="7" max="7" width="5.5546875" customWidth="1"/>
  </cols>
  <sheetData>
    <row r="1" spans="1:10" s="43" customFormat="1" ht="36" customHeight="1" thickTop="1" thickBot="1" x14ac:dyDescent="0.45">
      <c r="A1" s="572" t="s">
        <v>830</v>
      </c>
      <c r="B1" s="573"/>
      <c r="C1" s="573"/>
      <c r="D1" s="573"/>
      <c r="E1" s="573"/>
      <c r="F1" s="573"/>
      <c r="G1" s="573"/>
      <c r="H1" s="573"/>
      <c r="I1" s="573"/>
      <c r="J1" s="574"/>
    </row>
    <row r="2" spans="1:10" ht="13.8" thickTop="1" x14ac:dyDescent="0.25">
      <c r="A2" s="39"/>
      <c r="B2" s="39"/>
      <c r="C2" s="39"/>
      <c r="D2" s="39"/>
      <c r="E2" s="39"/>
      <c r="F2" s="39"/>
      <c r="G2" s="39"/>
      <c r="H2" s="39"/>
      <c r="I2" s="39"/>
      <c r="J2" s="39"/>
    </row>
    <row r="3" spans="1:10" ht="15.6" x14ac:dyDescent="0.3">
      <c r="A3" s="351" t="s">
        <v>843</v>
      </c>
      <c r="B3" s="352"/>
      <c r="C3" s="352"/>
      <c r="D3" s="352"/>
      <c r="E3" s="352"/>
      <c r="F3" s="352"/>
      <c r="G3" s="352"/>
      <c r="H3" s="577" t="str">
        <f>'CONTACT INFORMATION'!$A$24</f>
        <v>Santa Barbara</v>
      </c>
      <c r="I3" s="577"/>
      <c r="J3" s="578"/>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5" t="s">
        <v>874</v>
      </c>
      <c r="B6" s="576"/>
      <c r="C6" s="576"/>
      <c r="D6" s="576"/>
      <c r="E6" s="576"/>
      <c r="F6" s="576"/>
      <c r="G6" s="576"/>
      <c r="H6" s="576"/>
      <c r="I6" s="576"/>
      <c r="J6" s="576"/>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5" t="s">
        <v>829</v>
      </c>
      <c r="B9" s="565"/>
      <c r="C9" s="566"/>
      <c r="D9" s="129" t="s">
        <v>827</v>
      </c>
      <c r="E9" s="39"/>
      <c r="F9" s="39"/>
      <c r="G9" s="565" t="s">
        <v>816</v>
      </c>
      <c r="H9" s="565"/>
      <c r="I9" s="566"/>
      <c r="J9" s="129" t="s">
        <v>827</v>
      </c>
    </row>
    <row r="10" spans="1:10" ht="13.8" x14ac:dyDescent="0.25">
      <c r="A10" s="568" t="s">
        <v>847</v>
      </c>
      <c r="B10" s="568"/>
      <c r="C10" s="571"/>
      <c r="D10" s="173">
        <f>'REPORT 1'!$I$16</f>
        <v>2229</v>
      </c>
      <c r="E10" s="130"/>
      <c r="F10" s="39"/>
      <c r="G10" s="568" t="s">
        <v>847</v>
      </c>
      <c r="H10" s="568"/>
      <c r="I10" s="571"/>
      <c r="J10" s="174">
        <f>'REPORT 1'!$I$27</f>
        <v>2229</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5" t="s">
        <v>873</v>
      </c>
      <c r="B13" s="576"/>
      <c r="C13" s="576"/>
      <c r="D13" s="576"/>
      <c r="E13" s="576"/>
      <c r="F13" s="576"/>
      <c r="G13" s="576"/>
      <c r="H13" s="576"/>
      <c r="I13" s="576"/>
      <c r="J13" s="576"/>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5" t="s">
        <v>824</v>
      </c>
      <c r="B16" s="565"/>
      <c r="C16" s="566"/>
      <c r="D16" s="129" t="s">
        <v>827</v>
      </c>
      <c r="E16" s="39"/>
      <c r="F16" s="39"/>
      <c r="G16" s="565" t="s">
        <v>829</v>
      </c>
      <c r="H16" s="565"/>
      <c r="I16" s="566"/>
      <c r="J16" s="129" t="s">
        <v>827</v>
      </c>
    </row>
    <row r="17" spans="1:10" ht="13.8" x14ac:dyDescent="0.25">
      <c r="D17" s="173">
        <f>'REPORT 3'!$J$9</f>
        <v>654</v>
      </c>
      <c r="E17" s="39"/>
      <c r="F17" s="39"/>
      <c r="G17" s="563" t="s">
        <v>847</v>
      </c>
      <c r="H17" s="563"/>
      <c r="I17" s="564"/>
      <c r="J17" s="173">
        <f>'REPORT 3'!$J$34</f>
        <v>654</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5" t="s">
        <v>826</v>
      </c>
      <c r="B20" s="565"/>
      <c r="C20" s="566"/>
      <c r="D20" s="129" t="s">
        <v>827</v>
      </c>
      <c r="E20" s="39"/>
      <c r="F20" s="39"/>
      <c r="G20" s="565" t="s">
        <v>816</v>
      </c>
      <c r="H20" s="565"/>
      <c r="I20" s="566"/>
      <c r="J20" s="129" t="s">
        <v>827</v>
      </c>
    </row>
    <row r="21" spans="1:10" ht="13.8" x14ac:dyDescent="0.25">
      <c r="A21" s="568"/>
      <c r="B21" s="568"/>
      <c r="C21" s="571"/>
      <c r="D21" s="173">
        <f>'REPORT 3'!$J$26</f>
        <v>412</v>
      </c>
      <c r="E21" s="39"/>
      <c r="F21" s="39"/>
      <c r="G21" s="563" t="s">
        <v>847</v>
      </c>
      <c r="H21" s="563"/>
      <c r="I21" s="564"/>
      <c r="J21" s="173">
        <f>'REPORT 3'!$J$44</f>
        <v>654</v>
      </c>
    </row>
    <row r="22" spans="1:10" ht="13.8" x14ac:dyDescent="0.25">
      <c r="A22" s="110"/>
      <c r="B22" s="110"/>
      <c r="C22" s="110"/>
    </row>
    <row r="24" spans="1:10" ht="70.5" customHeight="1" x14ac:dyDescent="0.25">
      <c r="A24" s="569" t="s">
        <v>875</v>
      </c>
      <c r="B24" s="570"/>
      <c r="C24" s="570"/>
      <c r="D24" s="570"/>
      <c r="E24" s="570"/>
      <c r="F24" s="570"/>
      <c r="G24" s="570"/>
      <c r="H24" s="570"/>
      <c r="I24" s="570"/>
      <c r="J24" s="570"/>
    </row>
    <row r="27" spans="1:10" ht="22.5" customHeight="1" x14ac:dyDescent="0.25">
      <c r="A27" s="567" t="s">
        <v>868</v>
      </c>
      <c r="B27" s="568"/>
      <c r="C27" s="568"/>
      <c r="D27" s="171" t="s">
        <v>827</v>
      </c>
      <c r="G27" s="565" t="s">
        <v>829</v>
      </c>
      <c r="H27" s="565"/>
      <c r="I27" s="566"/>
      <c r="J27" s="171" t="s">
        <v>827</v>
      </c>
    </row>
    <row r="28" spans="1:10" ht="15" customHeight="1" x14ac:dyDescent="0.25">
      <c r="D28" s="175">
        <f>'ARREST REPORT'!$G$12</f>
        <v>1153</v>
      </c>
      <c r="G28" s="563" t="s">
        <v>847</v>
      </c>
      <c r="H28" s="563"/>
      <c r="I28" s="564"/>
      <c r="J28" s="175">
        <f>'ARREST REPORT'!$G$18</f>
        <v>1153</v>
      </c>
    </row>
    <row r="31" spans="1:10" ht="13.8" x14ac:dyDescent="0.25">
      <c r="G31" s="565" t="s">
        <v>816</v>
      </c>
      <c r="H31" s="565"/>
      <c r="I31" s="566"/>
      <c r="J31" s="171" t="s">
        <v>827</v>
      </c>
    </row>
    <row r="32" spans="1:10" s="1" customFormat="1" ht="13.8" x14ac:dyDescent="0.25">
      <c r="G32" s="563" t="s">
        <v>847</v>
      </c>
      <c r="H32" s="563"/>
      <c r="I32" s="564"/>
      <c r="J32" s="175">
        <f>'ARREST REPORT'!$G$26</f>
        <v>1153</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2020-08-31T18:54:10Z</cp:lastPrinted>
  <dcterms:created xsi:type="dcterms:W3CDTF">2010-06-09T19:05:00Z</dcterms:created>
  <dcterms:modified xsi:type="dcterms:W3CDTF">2020-10-26T20:48:29Z</dcterms:modified>
</cp:coreProperties>
</file>