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1473E88F-75AA-41B9-B5CA-3C7919DD830A}" xr6:coauthVersionLast="40" xr6:coauthVersionMax="41"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775" i="7" l="1"/>
  <c r="H717" i="7"/>
  <c r="H668" i="7"/>
  <c r="H613" i="7"/>
  <c r="H559" i="7"/>
  <c r="H514" i="7"/>
  <c r="H468" i="7"/>
  <c r="H418" i="7"/>
  <c r="H381" i="7"/>
  <c r="H332" i="7"/>
  <c r="H288" i="7"/>
  <c r="H245" i="7"/>
  <c r="H209" i="7"/>
  <c r="H161" i="7"/>
  <c r="H125" i="7"/>
  <c r="G12" i="43" l="1"/>
  <c r="D28" i="38" s="1"/>
  <c r="G18" i="43"/>
  <c r="J28" i="38" s="1"/>
  <c r="G1" i="43" l="1"/>
  <c r="I792" i="7" l="1"/>
  <c r="G792" i="7"/>
  <c r="E792" i="7"/>
  <c r="I734" i="7"/>
  <c r="G734" i="7"/>
  <c r="E734" i="7"/>
  <c r="I685" i="7"/>
  <c r="G685" i="7"/>
  <c r="E685" i="7"/>
  <c r="I630" i="7"/>
  <c r="G630" i="7"/>
  <c r="E630" i="7"/>
  <c r="I576" i="7"/>
  <c r="G576" i="7"/>
  <c r="E576" i="7"/>
  <c r="I531" i="7"/>
  <c r="G531" i="7"/>
  <c r="E531" i="7"/>
  <c r="I485" i="7"/>
  <c r="G485" i="7"/>
  <c r="E485" i="7"/>
  <c r="I435" i="7"/>
  <c r="G435" i="7"/>
  <c r="E435" i="7"/>
  <c r="I398" i="7"/>
  <c r="G398" i="7"/>
  <c r="E398" i="7"/>
  <c r="I349" i="7"/>
  <c r="G349" i="7"/>
  <c r="E349" i="7"/>
  <c r="I305" i="7"/>
  <c r="G305" i="7"/>
  <c r="E305" i="7"/>
  <c r="I262" i="7"/>
  <c r="G262" i="7"/>
  <c r="E262" i="7"/>
  <c r="I226" i="7"/>
  <c r="G226" i="7"/>
  <c r="E226" i="7"/>
  <c r="J26" i="37" l="1"/>
  <c r="D21" i="38" s="1"/>
  <c r="H1" i="39" l="1"/>
  <c r="H3" i="38" l="1"/>
  <c r="H65" i="7"/>
  <c r="J44" i="37"/>
  <c r="J21" i="38" s="1"/>
  <c r="J34" i="37"/>
  <c r="J17" i="38" s="1"/>
  <c r="J9" i="37"/>
  <c r="D17" i="38" s="1"/>
  <c r="K1" i="37"/>
  <c r="I27" i="36" l="1"/>
  <c r="J10" i="38" s="1"/>
  <c r="D10" i="38"/>
  <c r="K1" i="36"/>
  <c r="I178" i="7" l="1"/>
  <c r="G178" i="7"/>
  <c r="E178"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<sst xmlns="http://schemas.openxmlformats.org/spreadsheetml/2006/main" count="2415" uniqueCount="965">
  <si>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</si>
  <si>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</si>
  <si>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</si>
  <si>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</si>
  <si>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</si>
  <si>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</si>
  <si>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</si>
  <si>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</si>
  <si>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</si>
  <si>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</si>
  <si>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</si>
  <si>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</si>
  <si>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</si>
  <si>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</si>
  <si>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</si>
  <si>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</si>
  <si>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</si>
  <si>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</si>
  <si>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</si>
  <si>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</si>
  <si>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</si>
  <si>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</si>
  <si>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</si>
  <si>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</si>
  <si>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</si>
  <si>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</si>
  <si>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</si>
  <si>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</si>
  <si>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</si>
  <si>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</si>
  <si>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</si>
  <si>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</si>
  <si>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</si>
  <si>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</si>
  <si>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</si>
  <si>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</si>
  <si>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</si>
  <si>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</si>
  <si>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</si>
  <si>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</si>
  <si>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</si>
  <si>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</si>
  <si>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</si>
  <si>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</si>
  <si>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</si>
  <si>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</si>
  <si>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</si>
  <si>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</si>
  <si>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</si>
  <si>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</si>
  <si>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</si>
  <si>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</si>
  <si>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</si>
  <si>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</si>
  <si>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</si>
  <si>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</si>
  <si>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</si>
  <si>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</si>
  <si>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</si>
  <si>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</si>
  <si>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</si>
  <si>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</si>
  <si>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</si>
  <si>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</si>
  <si>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</si>
  <si>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</si>
  <si>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</si>
  <si>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</si>
  <si>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</si>
  <si>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</si>
  <si>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</si>
  <si>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</si>
  <si>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</si>
  <si>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</si>
  <si>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</si>
  <si>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</si>
  <si>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</si>
  <si>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</si>
  <si>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</si>
  <si>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</si>
  <si>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</si>
  <si>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</si>
  <si>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</si>
  <si>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</si>
  <si>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</si>
  <si>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</si>
  <si>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</si>
  <si>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</si>
  <si>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</si>
  <si>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</si>
  <si>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</si>
  <si>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</si>
  <si>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</si>
  <si>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</si>
  <si>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</si>
  <si>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</si>
  <si>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</si>
  <si>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</si>
  <si>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</si>
  <si>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</si>
  <si>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</si>
  <si>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</si>
  <si>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</si>
  <si>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</si>
  <si>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</si>
  <si>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</si>
  <si>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</si>
  <si>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</si>
  <si>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</si>
  <si>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</si>
  <si>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</si>
  <si>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</si>
  <si>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</si>
  <si>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</si>
  <si>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</si>
  <si>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</si>
  <si>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</si>
  <si>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</si>
  <si>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</si>
  <si>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</si>
  <si>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</si>
  <si>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</si>
  <si>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</si>
  <si>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</si>
  <si>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</si>
  <si>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</si>
  <si>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</si>
  <si>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</si>
  <si>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</si>
  <si>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</si>
  <si>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</si>
  <si>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</si>
  <si>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</si>
  <si>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</si>
  <si>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</si>
  <si>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</si>
  <si>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</si>
  <si>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</si>
  <si>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</si>
  <si>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</si>
  <si>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</si>
  <si>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</si>
  <si>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</si>
  <si>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</si>
  <si>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</si>
  <si>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</si>
  <si>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</si>
  <si>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</si>
  <si>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</si>
  <si>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</si>
  <si>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</si>
  <si>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</si>
  <si>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</si>
  <si>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</si>
  <si>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</si>
  <si>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</si>
  <si>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</si>
  <si>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</si>
  <si>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</si>
  <si>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</si>
  <si>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</si>
  <si>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</si>
  <si>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</si>
  <si>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</si>
  <si>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</si>
  <si>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</si>
  <si>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</si>
  <si>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</si>
  <si>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</si>
  <si>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</si>
  <si>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</si>
  <si>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</si>
  <si>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</si>
  <si>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</si>
  <si>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</si>
  <si>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</si>
  <si>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</si>
  <si>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</si>
  <si>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</si>
  <si>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</si>
  <si>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</si>
  <si>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</si>
  <si>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</si>
  <si>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</si>
  <si>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</si>
  <si>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</si>
  <si>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</si>
  <si>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</si>
  <si>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</si>
  <si>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</si>
  <si>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</si>
  <si>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</si>
  <si>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</si>
  <si>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</si>
  <si>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</si>
  <si>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</si>
  <si>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</si>
  <si>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</si>
  <si>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</si>
  <si>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</si>
  <si>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</si>
  <si>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</si>
  <si>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</si>
  <si>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</si>
  <si>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</si>
  <si>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</si>
  <si>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</si>
  <si>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</si>
  <si>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</si>
  <si>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</si>
  <si>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</si>
  <si>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</si>
  <si>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</si>
  <si>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</si>
  <si>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</si>
  <si>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</si>
  <si>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</si>
  <si>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</si>
  <si>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</si>
  <si>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</si>
  <si>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</si>
  <si>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</si>
  <si>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</si>
  <si>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</si>
  <si>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</si>
  <si>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</si>
  <si>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</si>
  <si>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</si>
  <si>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</si>
  <si>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</si>
  <si>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</si>
  <si>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</si>
  <si>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</si>
  <si>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</si>
  <si>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</si>
  <si>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</si>
  <si>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</si>
  <si>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</si>
  <si>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</si>
  <si>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</si>
  <si>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</si>
  <si>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</si>
  <si>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</si>
  <si>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</si>
  <si>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</si>
  <si>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</si>
  <si>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</si>
  <si>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</si>
  <si>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</si>
  <si>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</si>
  <si>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</si>
  <si>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</si>
  <si>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</si>
  <si>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</si>
  <si>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</si>
  <si>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</si>
  <si>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</si>
  <si>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</si>
  <si>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</si>
  <si>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</si>
  <si>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</si>
  <si>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</si>
  <si>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</si>
  <si>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</si>
  <si>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</si>
  <si>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</si>
  <si>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</si>
  <si>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</si>
  <si>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</si>
  <si>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</si>
  <si>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</si>
  <si>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</si>
  <si>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</si>
  <si>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</si>
  <si>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</si>
  <si>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</si>
  <si>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</si>
  <si>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</si>
  <si>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</si>
  <si>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</si>
  <si>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</si>
  <si>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</si>
  <si>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</si>
  <si>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</si>
  <si>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</si>
  <si>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</si>
  <si>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</si>
  <si>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</si>
  <si>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</si>
  <si>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</si>
  <si>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</si>
  <si>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</si>
  <si>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</si>
  <si>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</si>
  <si>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</si>
  <si>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</si>
  <si>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</si>
  <si>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</si>
  <si>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</si>
  <si>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</si>
  <si>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</si>
  <si>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</si>
  <si>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</si>
  <si>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</si>
  <si>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</si>
  <si>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</si>
  <si>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</si>
  <si>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</si>
  <si>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</si>
  <si>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</si>
  <si>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</si>
  <si>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</si>
  <si>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</si>
  <si>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</si>
  <si>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</si>
  <si>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</si>
  <si>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</si>
  <si>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</si>
  <si>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</si>
  <si>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</si>
  <si>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</si>
  <si>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</si>
  <si>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</si>
  <si>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</si>
  <si>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</si>
  <si>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</si>
  <si>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</si>
  <si>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</si>
  <si>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</si>
  <si>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</si>
  <si>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</si>
  <si>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</si>
  <si>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</si>
  <si>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</si>
  <si>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</si>
  <si>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</si>
  <si>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</si>
  <si>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</si>
  <si>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</si>
  <si>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</si>
  <si>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</si>
  <si>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</si>
  <si>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</si>
  <si>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</si>
  <si>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</si>
  <si>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</si>
  <si>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</si>
  <si>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</si>
  <si>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</si>
  <si>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</si>
  <si>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</si>
  <si>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</si>
  <si>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</si>
  <si>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</si>
  <si>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</si>
  <si>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</si>
  <si>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</si>
  <si>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</si>
  <si>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</si>
  <si>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</si>
  <si>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</si>
  <si>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</si>
  <si>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</si>
  <si>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</si>
  <si>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</si>
  <si>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</si>
  <si>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</si>
  <si>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</si>
  <si>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</si>
  <si>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</si>
  <si>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</si>
  <si>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</si>
  <si>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</si>
  <si>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</si>
  <si>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</si>
  <si>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</si>
  <si>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</si>
  <si>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</si>
  <si>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</si>
  <si>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</si>
  <si>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</si>
  <si>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</si>
  <si>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</si>
  <si>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</si>
  <si>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</si>
  <si>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</si>
  <si>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</si>
  <si>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</si>
  <si>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</si>
  <si>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</si>
  <si>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</si>
  <si>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</si>
  <si>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</si>
  <si>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</si>
  <si>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</si>
  <si>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</si>
  <si>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</si>
  <si>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</si>
  <si>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</si>
  <si>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</si>
  <si>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</si>
  <si>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</si>
  <si>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</si>
  <si>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</si>
  <si>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</si>
  <si>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</si>
  <si>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</si>
  <si>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</si>
  <si>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</si>
  <si>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</si>
  <si>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</si>
  <si>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</si>
  <si>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</si>
  <si>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</si>
  <si>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</si>
  <si>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</si>
  <si>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</si>
  <si>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</si>
  <si>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</si>
  <si>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</si>
  <si>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</si>
  <si>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</si>
  <si>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</si>
  <si>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</si>
  <si>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</si>
  <si>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</si>
  <si>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</si>
  <si>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</si>
  <si>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</si>
  <si>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</si>
  <si>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</si>
  <si>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</si>
  <si>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</si>
  <si>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</si>
  <si>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</si>
  <si>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</si>
  <si>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</si>
  <si>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</si>
  <si>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</si>
  <si>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</si>
  <si>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</si>
  <si>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</si>
  <si>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</si>
  <si>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</si>
  <si>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</si>
  <si>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</si>
  <si>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</si>
  <si>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</si>
  <si>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</si>
  <si>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</si>
  <si>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</si>
  <si>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</si>
  <si>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</si>
  <si>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</si>
  <si>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</si>
  <si>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</si>
  <si>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</si>
  <si>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</si>
  <si>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</si>
  <si>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</si>
  <si>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</si>
  <si>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</si>
  <si>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</si>
  <si>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</si>
  <si>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</si>
  <si>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</si>
  <si>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</si>
  <si>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</si>
  <si>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</si>
  <si>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</si>
  <si>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</si>
  <si>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</si>
  <si>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</si>
  <si>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</si>
  <si>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</si>
  <si>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</si>
  <si>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</si>
  <si>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</si>
  <si>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</si>
  <si>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</si>
  <si>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</si>
  <si>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</si>
  <si>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</si>
  <si>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</si>
  <si>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</si>
  <si>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</si>
  <si>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</si>
  <si>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</si>
  <si>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</si>
  <si>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</si>
  <si>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</si>
  <si>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</si>
  <si>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</si>
  <si>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</si>
  <si>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</si>
  <si>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</si>
  <si>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</si>
  <si>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</si>
  <si>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</si>
  <si>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</si>
  <si>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</si>
  <si>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</si>
  <si>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</si>
  <si>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</si>
  <si>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</si>
  <si>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</si>
  <si>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</si>
  <si>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</si>
  <si>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</si>
  <si>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</si>
  <si>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</si>
  <si>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</si>
  <si>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</si>
  <si>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</si>
  <si>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</si>
  <si>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</si>
  <si>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</si>
  <si>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</si>
  <si>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</si>
  <si>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</si>
  <si>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</si>
  <si>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</si>
  <si>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</si>
  <si>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</si>
  <si>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</si>
  <si>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</si>
  <si>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</si>
  <si>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</si>
  <si>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</si>
  <si>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</si>
  <si>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</si>
  <si>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</si>
  <si>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</si>
  <si>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</si>
  <si>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</si>
  <si>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</si>
  <si>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</si>
  <si>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</si>
  <si>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</si>
  <si>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</si>
  <si>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</si>
  <si>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</si>
  <si>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</si>
  <si>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</si>
  <si>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</si>
  <si>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</si>
  <si>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</si>
  <si>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</si>
  <si>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</si>
  <si>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</si>
  <si>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</si>
  <si>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</si>
  <si>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</si>
  <si>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</si>
  <si>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</si>
  <si>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</si>
  <si>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</si>
  <si>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</si>
  <si>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</si>
  <si>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</si>
  <si>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</si>
  <si>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</si>
  <si>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</si>
  <si>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</si>
  <si>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</si>
  <si>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</si>
  <si>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</si>
  <si>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</si>
  <si>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</si>
  <si>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</si>
  <si>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</si>
  <si>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</si>
  <si>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</si>
  <si>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</si>
  <si>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</si>
  <si>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</si>
  <si>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</si>
  <si>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</si>
  <si>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</si>
  <si>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</si>
  <si>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</si>
  <si>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</si>
  <si>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</si>
  <si>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</si>
  <si>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</si>
  <si>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</si>
  <si>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</si>
  <si>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</si>
  <si>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</si>
  <si>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</si>
  <si>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</si>
  <si>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</si>
  <si>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</si>
  <si>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</si>
  <si>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</si>
  <si>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</si>
  <si>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</si>
  <si>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</si>
  <si>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</si>
  <si>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</si>
  <si>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</si>
  <si>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</si>
  <si>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</si>
  <si>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</si>
  <si>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</si>
  <si>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</si>
  <si>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</si>
  <si>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</si>
  <si>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</si>
  <si>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</si>
  <si>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</si>
  <si>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</si>
  <si>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</si>
  <si>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</si>
  <si>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</si>
  <si>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</si>
  <si>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</si>
  <si>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</si>
  <si>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</si>
  <si>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</si>
  <si>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</si>
  <si>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</si>
  <si>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</si>
  <si>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</si>
  <si>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</si>
  <si>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</si>
  <si>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</si>
  <si>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</si>
  <si>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</si>
  <si>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</si>
  <si>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</si>
  <si>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</si>
  <si>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</si>
  <si>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</si>
  <si>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</si>
  <si>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</si>
  <si>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</si>
  <si>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</si>
  <si>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</si>
  <si>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</si>
  <si>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</si>
  <si>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</si>
  <si>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</si>
  <si>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</si>
  <si>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</si>
  <si>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</si>
  <si>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</si>
  <si>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</si>
  <si>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</si>
  <si>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</si>
  <si>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</si>
  <si>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</si>
  <si>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</si>
  <si>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</si>
  <si>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</si>
  <si>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</si>
  <si>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</si>
  <si>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</si>
  <si>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</si>
  <si>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</si>
  <si>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</si>
  <si>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</si>
  <si>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</si>
  <si>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</si>
  <si>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</si>
  <si>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</si>
  <si>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</si>
  <si>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</si>
  <si>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</si>
  <si>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</si>
  <si>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</si>
  <si>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</si>
  <si>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</si>
  <si>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</si>
  <si>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</si>
  <si>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</si>
  <si>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</si>
  <si>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</si>
  <si>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</si>
  <si>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</si>
  <si>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</si>
  <si>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</si>
  <si>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</si>
  <si>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</si>
  <si>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</si>
  <si>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</si>
  <si>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</si>
  <si>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</si>
  <si>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</si>
  <si>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</si>
  <si>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</si>
  <si>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</si>
  <si>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</si>
  <si>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</si>
  <si>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</si>
  <si>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</si>
  <si>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</si>
  <si>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</si>
  <si>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</si>
  <si>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</si>
  <si>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</si>
  <si>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</si>
  <si>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</si>
  <si>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</si>
  <si>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</si>
  <si>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</si>
  <si>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</si>
  <si>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</si>
  <si>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</si>
  <si>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</si>
  <si>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</si>
  <si>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</si>
  <si>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</si>
  <si>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</si>
  <si>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</si>
  <si>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</si>
  <si>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</si>
  <si>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</si>
  <si>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</si>
  <si>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</si>
  <si>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</si>
  <si>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</si>
  <si>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</si>
  <si>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</si>
  <si>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</si>
  <si>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</si>
  <si>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</si>
  <si>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</si>
  <si>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</si>
  <si>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</si>
  <si>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</si>
  <si>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</si>
  <si>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</si>
  <si>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</si>
  <si>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</si>
  <si>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</si>
  <si>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</si>
  <si>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</si>
  <si>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</si>
  <si>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</si>
  <si>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</si>
  <si>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</si>
  <si>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</si>
  <si>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</si>
  <si>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</si>
  <si>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</si>
  <si>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</si>
  <si>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</si>
  <si>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</si>
  <si>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</si>
  <si>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</si>
  <si>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</si>
  <si>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</si>
  <si>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</si>
  <si>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</si>
  <si>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</si>
  <si>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</si>
  <si>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</si>
  <si>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</si>
  <si>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</si>
  <si>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</si>
  <si>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</si>
  <si>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</si>
  <si>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</si>
  <si>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</si>
  <si>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</si>
  <si>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</si>
  <si>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</si>
  <si>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</si>
  <si>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</si>
  <si>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</si>
  <si>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</si>
  <si>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</si>
  <si>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</si>
  <si>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</si>
  <si>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</si>
  <si>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</si>
  <si>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</si>
  <si>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</si>
  <si>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</si>
  <si>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</si>
  <si>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</si>
  <si>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</si>
  <si>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</si>
  <si>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</si>
  <si>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</si>
  <si>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</si>
  <si>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</si>
  <si>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</si>
  <si>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</si>
  <si>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</si>
  <si>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</si>
  <si>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</si>
  <si>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</si>
  <si>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</si>
  <si>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</si>
  <si>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</si>
  <si>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</si>
  <si>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</si>
  <si>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</si>
  <si>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</si>
  <si>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</si>
  <si>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</si>
  <si>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</si>
  <si>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</si>
  <si>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</si>
  <si>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</si>
  <si>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</si>
  <si>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</si>
  <si>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</si>
  <si>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</si>
  <si>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</si>
  <si>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</si>
  <si>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</si>
  <si>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</si>
  <si>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</si>
  <si>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</si>
  <si>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</si>
  <si>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</si>
  <si>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</si>
  <si>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</si>
  <si>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</si>
  <si>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</si>
  <si>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</si>
  <si>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</si>
  <si>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</si>
  <si>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</si>
  <si>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</si>
  <si>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</si>
  <si>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</si>
  <si>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</si>
  <si>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</si>
  <si>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</si>
  <si>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</si>
  <si>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</si>
  <si>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</si>
  <si>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</si>
  <si>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</si>
  <si>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</si>
  <si>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</si>
  <si>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</si>
  <si>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</si>
  <si>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</si>
  <si>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</si>
  <si>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</si>
  <si>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</si>
  <si>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</si>
  <si>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</si>
  <si>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</si>
  <si>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</si>
  <si>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</si>
  <si>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</si>
  <si>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</si>
  <si>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</si>
  <si>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</si>
  <si>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</si>
  <si>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</si>
  <si>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</si>
  <si>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</si>
  <si>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</si>
  <si>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</si>
  <si>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</si>
  <si>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</si>
  <si>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</si>
  <si>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</si>
  <si>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</si>
  <si>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</si>
  <si>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</si>
  <si>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</si>
  <si>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</si>
  <si>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</si>
  <si>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</si>
  <si>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</si>
  <si>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</si>
  <si>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</si>
  <si>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</si>
  <si>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</si>
  <si>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</si>
  <si>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</si>
  <si>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</si>
  <si>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</si>
  <si>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</si>
  <si>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</si>
  <si>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</si>
  <si>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</si>
  <si>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</si>
  <si>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</si>
  <si>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</si>
  <si>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</si>
  <si>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</si>
  <si>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</si>
  <si>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</si>
  <si>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</si>
  <si>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</si>
  <si>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</si>
  <si>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</si>
  <si>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</si>
  <si>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</si>
  <si>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</si>
  <si>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</si>
  <si>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</si>
  <si>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</si>
  <si>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</si>
  <si>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</si>
  <si>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</si>
  <si>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</si>
  <si>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</si>
  <si>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</si>
  <si>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</si>
  <si>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</si>
  <si>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</si>
  <si>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</si>
  <si>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</si>
  <si>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</si>
  <si>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</si>
  <si>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</si>
  <si>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</si>
  <si>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</si>
  <si>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</si>
  <si>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</si>
  <si>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</si>
  <si>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</si>
  <si>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</si>
  <si>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</si>
  <si>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</si>
  <si>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</si>
  <si>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Darlene Hansen</t>
  </si>
  <si>
    <t>Management Analyst - Juvenile &amp; Institutuion Services</t>
  </si>
  <si>
    <t>650.312.5227</t>
  </si>
  <si>
    <t xml:space="preserve">dhansen@smcgov.org </t>
  </si>
  <si>
    <t>Noelle Vergara</t>
  </si>
  <si>
    <t>650.312.5549</t>
  </si>
  <si>
    <t>nvergara@smcgov.org</t>
  </si>
  <si>
    <t>Youth Services Center - Juvenile Hall</t>
  </si>
  <si>
    <t xml:space="preserve">Allocation from the Youthful Offender Block Grant (YOBG) was used to support additional staff time to supervise youth with serious offenses who were housed in the long-term and segregation units of the Youth Services Center - Juvenile Hall.  Many of the youth have serious mental health issues or aggression that require suicide watch and an enhanced level of supervision during daily activities. In the past, these youths may have been sent to the Department of Juvenile Justice (DJJ) facilities. YOBG funds were also used for personal care supplies for the youth within the facility.  </t>
  </si>
  <si>
    <t>Camp Glenwood &amp; Camp Kemp</t>
  </si>
  <si>
    <t xml:space="preserve">Camp Glenwood was established in 1961 to provide services to male youth who are facing extended detention at the Youth Services Center Juvenile Hall.  It was a 60-bed residential program that offers boys the opportunity to develop positive behaviors, learn skills, and improve their education in order to have productive, crime-free lives in the communities.  These youth are ordered by the court to stay at Camp Glenwood for approximately six (6) months.  
Camp Glenwood closed its facilities in March 2019 and moved its programming to the Youth Services Center - Juvenile Hall. After the release of the last youth in the Camp Glenwood Program in June 2019, the program was subsequently closed. 
Camp Margaret J. Kemp is a 30-bed facility specifically designed for adolescent females who are placed on probation by the Juvenile Court of San Mateo County and who are committed by the Court to a 180-day stay, and to participate in the “Gaining Independence and Reclaiming Lives Successfully” (GIRLS) Camp Kemp program. 
The Camp Kemp program is  a specialized unit in the Youth Services Center. Girls attend school and are provided services and opportunities to help prepare them for successfully returning to the community and assist them in making good decisions. Such programs include consequential thinking through cognitive skills training, pro-social behavior and Independent Living Skills. Probation staff work collaboratively with various community partners dedicated to providing gender-responsive treatment to provide needed services. Our staff is well-trained in gender-responsive interventions such as “Girls Circle” and “Voices” as well as motivational interviewing techniques.
A Memorandum of Understanding has been executed with Sonoma County Probation Department for Camp Kemp residential treatment placement for their youth girls who are under the jurisdiction of Sonoma County  juvenile court. </t>
  </si>
  <si>
    <t>Home Probation</t>
  </si>
  <si>
    <t>Youthful Offender Block Grant (YOBG) funds are used to partially cover the cost of two (2) Deputy Probation Officers in the Gang/High Risk Offender supervision unit.  Youth supervised in this unit live in the community, but are considered to be at high-risk of reoffending, have gang affiliation, search and seizure, and other court orders which require enhanced supervision.</t>
  </si>
  <si>
    <t xml:space="preserve">Individual Mental Health Counseling     </t>
  </si>
  <si>
    <t>Therapeutic Services for Residential Placement</t>
  </si>
  <si>
    <t>Reentry - Aftercare</t>
  </si>
  <si>
    <t>Electric Monitoring Program</t>
  </si>
  <si>
    <t>Court and Community School Counseling</t>
  </si>
  <si>
    <t>Intensive Family Services Program</t>
  </si>
  <si>
    <t xml:space="preserve">Juvenile Assessment and Center   </t>
  </si>
  <si>
    <t>Adolescent Substance Abuse Treatment</t>
  </si>
  <si>
    <t>Leadership Training - Mentoring Program</t>
  </si>
  <si>
    <t>Legal Services</t>
  </si>
  <si>
    <t>Quality Assurance Manager</t>
  </si>
  <si>
    <t>Under the Race/Ethnic Group, "Unknown" category also refers to "Other".</t>
  </si>
  <si>
    <t xml:space="preserve">Youthful Offender Block Grant (YOBG) funds were used to provide behavioral health and recovery services to youth at the Youth Services Center Juvenile Hall, Camp Glenwood and Camp Kemp.  These services include crisis intervention, evaluation, treatment, psychiatric medication, behavioral management, and continuing care referrals.  Treatment may also include cognitive behavioral therapy, substance abuse education, parenting skills, domestic violence prevention training, and trauma-informed treatment.  
Camp Glenwood closed its facilities in March 2019 and moved its programming to the Youth Services Center - Juvenile Hall. After the release of the last youth in the Camp Glenwood Program in June 2019, the program was subsequently closed. 
The department contracted with three (3) mental health providers who specialized in the above-mentioned services:  
•	StarVista provides Trauma Informed Cognitive Behavioral Therapy (CBT) and Dialectical Behavior Therapy (DBT), Mindfulness-Based Therapeutic approaches. Psycho-educational Programming: Alcohol &amp; Drug, Gang Preventions, Nutrition, and Human Trafficking. 
•	Rape Trauma Services provides Individual mental health counseling services, trauma healing groups, and family therapy for girls at Camp Kemp and the Youth Services Center - Juvenile Hall. 
•	Intersection of the Arts: Provides participants with a writing, art, and conversation workshop that provide a safe space to share ideas and experience while promotion literacy, expression, critical thinking, and support relationships with the community. 
</t>
  </si>
  <si>
    <t>Youthful Block Offender Grant (YOBG) funded community-based organizations (CBOs) for therapeutic recreational programs for youth at the Youth Services Center - Juvenile Hall, Camp Glenwood, and Camp Kemp. 
Camp Glenwood closed its facilities in March 2019 and moved its programming to the Youth Services Center - Juvenile Hall. After the release of the last youth in the Camp Glenwood Program in June 2019, the program was subsequently closed. These CBOs providing services are: 
•	Art of Yoga: A gender-specific program that uses yoga concepts and creative arts to teach emotion regulation and self-esteem.  
•	Mind Body Awareness Project: Helps youth gain impulse control and creates healthier lifestyles using strategies of mediation, yoga, and group process to teach emotion regulation.
•	Fresh Lifelines for Youth: Provides legal education, case management, and mentoring based on cognitive restructuring techniques to help youth develop consequential thinking and pro-social skills. FLY also provides gang awareness, intervention and case management services.</t>
  </si>
  <si>
    <t xml:space="preserve">Youthful Offender Block Grant (YOBG) allocation was used to partially fund a Deputy Probation Officer position that provides reentry and aftercare services for youth transitioning from the Camp Glenwood back into their communities. Youth served at Camp Glenwood are high-risk young men who are facing extended detention and who would have been otherwise sent to the Department of Juvenile Justice (DJJ). 
Camp Glenwood closed its facilities in March 2019 and moved its programming to the Youth Services Center - Juvenile Hall. After the release of the last youth in the Camp Glenwood Program in June 2019, the program was subsequently closed. 
In November 2019, the San Mateo County Probation Department launched the Phoenix Reentry Program (PREP) that will provide a seamless transition of the youth from the institution to their communities through case management and connections to programs and services. PREP will serve up to 20 youth for the duration of 6 months and youth will progress through six levels and will be offered meditation, health, mentoring, and case management services as well as an opportunity for community service.  One Deputy Probation Officer has been assigned to PREP. 
YOBG funds were also used for a re-entry/aftercare services contracted by Fresh Lifelines for Youth (FLY) who provided case management and mentoring for youth to identify critical needs and criminogenic risks and use this information to develop a comprehensive youth-centered service plan.  The Aftercare Program participants received six months of intensive case management support from a FLY case manager who worked with the youth one-on-one in the community.  Together, they designed a service plan around remaining crime free, avoiding gangs, and other dangerous behaviors, and experimenting with new identities as community leaders instead of engaging in acts of delinquency.  FLY supported and addressed the needs and risks by connecting youth to wrap-around resources that meet their specific needs and mitigates risks. FLY  introduced a positive adult role model into the youth's daily life that served as an advocate, mentor, and resource to address youth's critical needs 24-hours a day.  </t>
  </si>
  <si>
    <t xml:space="preserve">San Mateo County Probation Department utilizes the funds received from the Juvenile Justice Crime Prevention Act (JJCPA) and the Youthful Offender Block Grant (YOBG) to provide a set of interventions; therapeutic, pro-social engagement along a continuum of services from prevention to more intensive intervention.  Desired outcomes include improved family functioning &amp; coping skills, increased developmental assets &amp; emotional wellbeing, greater engagement with connections to school and community, improved education outcomes, reduced substance use, and decreased justice involvement. 
In 2019, the total number of felony arrests, (n=299) has coincidentally remained the same as 2018 (n=299) and declined drastically from 2010 by 53% (n=639) with a steady decrease in 2014 by 26% (n=403). The dramatic decrease is in part attributed to the steady decline trend in juvenile justice involved youth.  The department has also seen a constant downward decline in the average daily population in the juvenile hall and camps as follows, 2014 (=n87) which decreased by 44% in 2019 (n=48) as well as a slight decrease of 8% of the total number of supervised youth in the community from 2018 (n=279) vs. 2019 (n=256).                                                                                                    
The department has a robust Assessment Center that provides referrals to youth with low level offenses or infractions. Such services are provided through community-based organizations (CBOs) for such programs like the Victim Impact Awareness Program, Petty Theft Program, an option for victim mediation or Letters of Reprimand produced by the Deputy Probation Officers. The services provided by CBOs are validated for youth participation/completion on a quarterly basis.  The number of youth served by qualified staff within the Assessment Center and in the fields of probation, behavioral health services and child family services in 2019 is (n=530) which is a 24% decrease from 2018 (n=700). There has been a decrease of 45 youth or 11% in the number of mandatory sends to the District Attorney’s Office for hearing processes from 2018 (n=410) to 2019 (n=365) .  Importantly, the success rate of the youth completing a form of diversion without a new law violation is 100% as zero youth sustained a new law violation during this reporting period.    
The Family Preservation Program (FPP) serves youth ages 12 to 18, with a primary focus on youth who have entered the justice system under specific circumstance and at high risk for out of home placement. The primary goal is to maintain youth in their homes by expanding the use of intensive supervision, flexible support services, and community-based resources. Eighteen (18) youth participated in the program in 2019 and 9 (50%) were given out of home placement orders.       
The Probation Parenting Programs (PPP) serve court-ordered, court-directed and Deputy Probation Officer referred parents of children 12 years and older. There are two (2) curricula administered by the Parent Program which are the Parent Project® and Staying Connected with your Teen-Prevention Program. In 2019, there were 52 parents served which is a 19% decrease from 2018 (n=64) and the decrease is attributed to difficulties in maintaining regular attendance due to day/times curriculum offered, transportation and child care issues. In September 2019, The PPP was sunset due to the retirement of the final probation staff member running the program. The last sessions for both English and Spanish speaking clients were held on September 7, 2019. Currently, we are researching ways to resurrect  the program, either internally, by partnering with other county agencies or via alternative providers. </t>
  </si>
  <si>
    <t>The Electronic Monitoring Program (EMP) utilizes electronic ankle transmitters to aid the minor in adhering to compliance issues and permits the participation in and practice of interventions. EMP is an innovative program used as an alternative to “traditional” detention, to facilitate a youth’s reentry into the community after detention, and to enhance real time supervision of youth in the community. Using the most updated technology, three (3) Deputy Probation Officers maintained a caseload and contacted the youth three (3) times a week, provided intensive supervision, and ensured compliance with the court orders and expectations. Youth were equipped with an ankle transmitter and a monitor was placed in their home, which allowed for tracking of the youth both in the home and community. Youth are detained on EMP for an average of 21 to 120 days. While on the Electronic Monitoring Program, youth are permitted to attend school, church, counseling, and/or continue with verified employment.
For Fiscal Year 2019-20, the average monthly number of youth supervised on EMP was 28.</t>
  </si>
  <si>
    <t xml:space="preserve">San Mateo County Juvenile Probation Department (Probation) funds two (2) Acknowledge Alliance’s programs whose goals include increasing student abilities to express emotions constructively, making positive choices and actions, relieving stress, developing a trusting relationship with their counselor, and showing an increase in self-awareness and self-esteem. It also aims to prevent delinquency, improve school attendance, reduce recidivism, and improve anger management skills for its participating students. 
1) The Court and Community School Counseling Program: Structured to provide specialized individual and group counseling sessions held weekly which provides opportunities for students to explore experiences, relationships, and feelings in a safe and confidential setting. The aim is for students to gain insight into their self-destructive behaviors, learn more effective forms of self-advocacy, and develop techniques to address and cope with traumas and pressures in their lives, creating the necessary resiliency skills for lasting change. Sessions are led by graduate student interns in clinical psychology who participate in weekly clinical trainings and are regularly supervised by licensed, experienced therapists as well as clinicians.
2) The Transition Program: Offered to provide a continuation of counseling services to students who are returning to district high schools from the Court and Community Schools. The Transition Program serves students in all five (5) Sequoia Union High School District Comprehensive High Schools. The program includes direct hand off from therapists at the San Mateo County Court and Community Schools to staff providing individual and group therapy in the district high schools, pre-enrollment into parent meetings at the district high schools, and close collaboration between the CBO counselors and district high school staff to ensure a smooth transition and necessary follow-through. Additional counseling is provided to 9th and 10th grade students in the Aspirations program who have been identified as students at high risk of school failure in their transition to high school, as well as counseling to students with alternative to suspension and expulsion contracts.
 </t>
  </si>
  <si>
    <t>The Family Preservation Program (FPP) serves youth ages 12 to 18, with a primary focus on youth who have entered the juvenile justice system under specific circumstances which typically includes recent criminal charges that resulted from behaviors related to significant emotional or mental health issues, escalating familial issues, or a high-risk of being placed out-of-home. The program is also appropriate for youth charged with low-level (non-predatory, non-violent) sex offenses, substance abuse issues, or those who come from a home where domestic violence is present, families are in crisis or experiencing serious issues where the functionality of the family has been compromised. All youth in the program are at high-risk for out-of-home placement. 
The FPP unit works collaboratively with Behavioral Health and Recovery Services (BHRS), Child and Family Services (CFS), schools, and other strength-based collateral agencies to provide therapeutic services for the youth and their families. Participation in the program is monitored by meeting with the youth on a weekly basis and the parents/legal guardians as often as needed to ensure compliance with counseling services and adherence to Court-orders. Court hearings occur every 90-days to update the Court on the progress made by the youth and family.
The program’s primary goal is to maintain youth in their homes by expanding the use of intensive supervision, flexible support services, and community-based resources. Each Deputy Probation Officer (DPO) in the unit has a caseload of up to eighteen youth who experience significant family, emotional, and/or mental health issues. The program offers intensive probation case management and therapeutic interventions by mental health providers.
During FY 2019-20, FPP served an average monthly of 22 youth within the program.</t>
  </si>
  <si>
    <t>The StarVista - Insights Program is an outpatient adolescent counseling program that provides services for substance abuse treatment/recovery and mental health issues. The Insights program provides support to community youth and families at the point in time when adolescents are at risk of experiencing substance-related and/or behavioral issues. The program provides services to many adolescents who have legal issues and may have had problematic experiencing surrounding substance use. Many of these youth also experience co-occurring mental health issues associated with any number of potential traumatic experiences that have become common in our communities. 
The Insights program continues to be a low-cost referral for outpatient adolescent counseling. Both sites are also Medi-Cal and Drug Medi-Cal approved locations. Therapeutic services for those presenting with co-occurring issues remains a limited resource in San Mateo County. Some individuals and families receiving services at Insights may not have been able to obtain these services elsewhere due to financial challenges. If a family at any time expresses hardship around making payments, fees are reduced or waived. If families have no health insurance, they are directed towards the process to obtain Medi-Cal through Health Plan of San Mateo.
Clients receiving services at Insights are typically between the ages of 12 and 18-years old. Most clients are enrolled in high school, although an occasional client is enrolled in middle school or has achieved a high school diploma or equivalent. Insights youth experience challenges around school attendance, relationships with authority, positive school-related activities, and healthy peer support. Additionally, several clients report gang involvement. The vast majority of clients at Insights are male, making up approximately 81% of clients served in FY 2018-19.
Insights continues to emphasize the provision of support to schools in the area. Youth referred by their schools have typically been caught in some type of substance engaging behavior at or around school are being strongly encouraged to participate in counseling in order to stay in good standing with the school administration. This is a positive progression and movement towards restorative justice in disciplinary action taken by school officials, as opposed to expelling them and/or calling the police leading to potential arrest. The youth referred by their schools appear to be taking their participation seriously and are actively working to improve. 
.</t>
  </si>
  <si>
    <t xml:space="preserve">The mission of Fresh Lifelines for Youth, Inc. (FLY) is to prevent juvenile crime and detentions through law-related education, mentoring, and leadership training. 
Youth involved in the juvenile justice system or those at risk of system involvement often lack the developmental assets they need to thrive. FLY’s programs address this gap by helping youth acquire multiple internal and external positive supports and strengths that are important for adolescent development. 
FLY’s programs promote safety in the community and prevent juvenile detention by working with at risk and juvenile justice involved youth to identify and develop their strengths through the Leadership and Law programs. These programs provide opportunities for youth to develop strengths through peer leadership, and to create positive change in their communities through community service. 
The Leadership and Law programs are described as follows:
•	Law Program: Youth receive 12 sessions of FLY’s law-related education curriculum, consisting of weekly two-hour sessions that focus on key experiential components (e.g., role play, juvenile justice system stakeholder visit, field trip, recognition ceremony). The curriculum is interactive and incorporated cognitive-behavioral principles to provide: a) knowledge of legal and social consequences of juvenile crimes, b) a safe space for trying new behaviors and identities, c) a community that supports positive actions and choices, d) training on empathy for juvenile justice systems and their stakeholders, e) an awareness of cognitive dissonance between present realities and future potential, and f) self-efficacy to recognize one’s own potential.
•	Leadership Program: During this 10-month program, youth receive one-one-one coaching, case management, and peer mentoring support to activate positive change. Youth who have completed the Law Program or who are referred by the Probation Department are invited to apply to join the Leadership Program. They then attend an interview and orientation. This intake method mirrors a job interview to help youth build vocational skills. After acceptance into the program, youth attend a three-day retreat in the Santa Cruz Mountains where they learn how to set personal, education, and professional goals, as well as engage in leadership and community activism. FLY case managers regularly meet one-on-one with youth to help them engage with and achieve their goals. Lastly, youth plan and participate in monthly community service activities such as visiting with seniors, tutoring younger students, and beautifying public spaces.
</t>
  </si>
  <si>
    <t xml:space="preserve">Community Legal Services in East Palo Alto (CLSEPA) provides legal services to enable residents of East Palo Alto and beyond to achieve a secure and thriving future. CLSEPA services include community education, individual legal advice and representation, legal assistance to community groups, policy advocacy, and impact litigation.
CLSEPA receives additional support from law firms, corporations, and law schools throughout the region, who collectively donate millions of dollars in legal services annually. In 2019, hundreds of  volunteers donated service hours to CLSEPA.
CLSEPA focuses on the following areas:
•	Immigration—Providing legal assistance to immigrants seeking better lives, allowing families and youth to emerge from the shadows and expand their educational and career opportunities; helping immigrant survivors of domestic violence and other crimes, refugees and asylum seekers, immigrant youth and young adults, abused, abandoned and neglected child immigrants, and immigrants facing deportation in court.
•	Housing—Providing legal assistance to tenants to improve living conditions, combat unlawful abuses, and prevent homelessness and the dislocation of a diverse low-income community.
•	Economic Advancement—Working with low-income community members facing barriers to their economic advancement such as past criminal justice system involvement, wage theft, discrimination and harassment. The long-term goal is to increase self-sufficiency and an improved quality of life for the community at large. 
</t>
  </si>
  <si>
    <t xml:space="preserve">The Juvenile Assessment Center provides a primary point of entry for intake and assessment of youth who have come into contact with the juvenile justice system. At the Assessment Center, the process begins when youth receive a multidisciplinary team risk/needs assessment, including screening for mental health, substance abuse, and other significant risk factors. Bi-lingual staff is available and written materials are provided in both English and Spanish. Based upon the assessment findings, a recommendation that includes a balance of accountability and support/treatment services is completed and discussed with the youth’s family. Recommendations are also made to the Juvenile Court if release from custody is appropriate. Diversion-eligible youth can be referred to a range of programs and services including the Petty Theft Program, Juvenile Mediation Program, Victim Impact Awareness Program, and Traffic Court; youth may also be placed on short-term (3 months) or long-term (6 months) 
The Assessment Center provides triage services to youth which are largely intended to be brief and to link youth with appropriate community resources to avoid formal court proceedings where possible, while some immediate bridging services are available for youth in crisis in order to stabilize families and optimize chances for success. These services include Letters of Reprimand, Alcohol and Drug assessment, and Youth Outreach programs.  This allows the Assessment Center to focus efforts on those youth who are at higher risk to reoffend.
In Fiscal Year 2019-20, 157 youth were assessed within the Assessment Center and referred to an appropriate diversion program. </t>
  </si>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</sst>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216354</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208</xdr:row>
      <xdr:rowOff>0</xdr:rowOff>
    </xdr:from>
    <xdr:to>
      <xdr:col>7</xdr:col>
      <xdr:colOff>54429</xdr:colOff>
      <xdr:row>209</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27222</xdr:colOff>
      <xdr:row>208</xdr:row>
      <xdr:rowOff>103422</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208</xdr:row>
      <xdr:rowOff>0</xdr:rowOff>
    </xdr:from>
    <xdr:to>
      <xdr:col>7</xdr:col>
      <xdr:colOff>54429</xdr:colOff>
      <xdr:row>209</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27222</xdr:colOff>
      <xdr:row>208</xdr:row>
      <xdr:rowOff>103422</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208</xdr:row>
      <xdr:rowOff>0</xdr:rowOff>
    </xdr:from>
    <xdr:to>
      <xdr:col>7</xdr:col>
      <xdr:colOff>54429</xdr:colOff>
      <xdr:row>209</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208</xdr:row>
      <xdr:rowOff>0</xdr:rowOff>
    </xdr:from>
    <xdr:to>
      <xdr:col>1</xdr:col>
      <xdr:colOff>277578</xdr:colOff>
      <xdr:row>208</xdr:row>
      <xdr:rowOff>103422</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161</xdr:row>
      <xdr:rowOff>0</xdr:rowOff>
    </xdr:from>
    <xdr:to>
      <xdr:col>7</xdr:col>
      <xdr:colOff>54429</xdr:colOff>
      <xdr:row>162</xdr:row>
      <xdr:rowOff>92529</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161</xdr:row>
      <xdr:rowOff>0</xdr:rowOff>
    </xdr:from>
    <xdr:to>
      <xdr:col>0</xdr:col>
      <xdr:colOff>27222</xdr:colOff>
      <xdr:row>162</xdr:row>
      <xdr:rowOff>9971</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160</xdr:row>
      <xdr:rowOff>0</xdr:rowOff>
    </xdr:from>
    <xdr:to>
      <xdr:col>7</xdr:col>
      <xdr:colOff>54429</xdr:colOff>
      <xdr:row>161</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160</xdr:row>
      <xdr:rowOff>0</xdr:rowOff>
    </xdr:from>
    <xdr:to>
      <xdr:col>0</xdr:col>
      <xdr:colOff>27222</xdr:colOff>
      <xdr:row>160</xdr:row>
      <xdr:rowOff>103422</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208</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209</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209</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208</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208</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243</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243</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245</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245</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244</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244</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330</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330</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332</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332</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331</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331</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379</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379</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381</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381</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380</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380</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416</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416</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418</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418</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417</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417</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468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467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467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514</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513</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513</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557</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557</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559</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559</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558</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558</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611</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611</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613</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613</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612</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612</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666</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666</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668</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668</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667</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667</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715</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715</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717</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717</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716</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716</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773</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773</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775</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775</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774</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774</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vergara@smcgov.org" TargetMode="External"/><Relationship Id="rId1" Type="http://schemas.openxmlformats.org/officeDocument/2006/relationships/hyperlink" Target="mailto:dhansen@smc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N37" sqref="N3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923</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924</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963</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444</v>
      </c>
      <c r="B24" s="266"/>
      <c r="C24" s="266"/>
      <c r="D24" s="266"/>
      <c r="E24" s="267"/>
      <c r="F24" s="268">
        <v>44092</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926</v>
      </c>
      <c r="B27" s="252"/>
      <c r="C27" s="252"/>
      <c r="D27" s="252"/>
      <c r="E27" s="253"/>
      <c r="F27" s="251" t="s">
        <v>927</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928</v>
      </c>
      <c r="B29" s="242"/>
      <c r="C29" s="243"/>
      <c r="D29" s="254" t="s">
        <v>929</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930</v>
      </c>
      <c r="B32" s="245"/>
      <c r="C32" s="245"/>
      <c r="D32" s="245"/>
      <c r="E32" s="245"/>
      <c r="F32" s="244" t="s">
        <v>949</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931</v>
      </c>
      <c r="B34" s="242"/>
      <c r="C34" s="243"/>
      <c r="D34" s="263" t="s">
        <v>932</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964</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B6AE4978-91DF-4F30-9047-81E489E66FBF}"/>
    <hyperlink ref="D34" r:id="rId2" xr:uid="{8FE9987B-F915-4FE0-8C7F-1254FD0C4CF8}"/>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U23" sqref="U2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San Mateo</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920</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3</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93</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728</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945</v>
      </c>
      <c r="J14" s="291"/>
      <c r="K14" s="97"/>
      <c r="L14" s="97"/>
      <c r="M14" s="97"/>
      <c r="N14" s="97"/>
      <c r="O14" s="98"/>
    </row>
    <row r="15" spans="1:24" ht="13.8" x14ac:dyDescent="0.25">
      <c r="A15" s="91"/>
      <c r="B15" s="45"/>
      <c r="C15" s="128"/>
      <c r="D15" s="128"/>
      <c r="E15" s="296" t="s">
        <v>815</v>
      </c>
      <c r="F15" s="296"/>
      <c r="G15" s="296"/>
      <c r="H15" s="296"/>
      <c r="I15" s="288">
        <v>326</v>
      </c>
      <c r="J15" s="289"/>
      <c r="K15" s="97"/>
      <c r="L15" s="97"/>
      <c r="M15" s="97"/>
      <c r="N15" s="97"/>
      <c r="O15" s="98"/>
    </row>
    <row r="16" spans="1:24" ht="14.4" x14ac:dyDescent="0.3">
      <c r="A16" s="102"/>
      <c r="B16" s="45"/>
      <c r="C16" s="128"/>
      <c r="D16" s="128"/>
      <c r="E16" s="298" t="s">
        <v>827</v>
      </c>
      <c r="F16" s="298"/>
      <c r="G16" s="298"/>
      <c r="H16" s="298"/>
      <c r="I16" s="292">
        <f>SUM(I14:J15)</f>
        <v>1271</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736</v>
      </c>
      <c r="J20" s="291"/>
      <c r="K20" s="97"/>
      <c r="L20" s="97"/>
      <c r="M20" s="97"/>
      <c r="N20" s="97"/>
      <c r="O20" s="98"/>
    </row>
    <row r="21" spans="1:24" ht="13.8" x14ac:dyDescent="0.25">
      <c r="A21" s="102"/>
      <c r="B21" s="128"/>
      <c r="C21" s="128"/>
      <c r="D21" s="128"/>
      <c r="E21" s="296" t="s">
        <v>818</v>
      </c>
      <c r="F21" s="296"/>
      <c r="G21" s="296"/>
      <c r="H21" s="296"/>
      <c r="I21" s="309">
        <v>155</v>
      </c>
      <c r="J21" s="310"/>
      <c r="K21" s="97"/>
      <c r="L21" s="97"/>
      <c r="M21" s="97"/>
      <c r="N21" s="97"/>
      <c r="O21" s="98"/>
    </row>
    <row r="22" spans="1:24" ht="13.8" x14ac:dyDescent="0.25">
      <c r="A22" s="102"/>
      <c r="B22" s="128"/>
      <c r="C22" s="128"/>
      <c r="D22" s="128"/>
      <c r="E22" s="297" t="s">
        <v>819</v>
      </c>
      <c r="F22" s="297"/>
      <c r="G22" s="297"/>
      <c r="H22" s="297"/>
      <c r="I22" s="290">
        <v>176</v>
      </c>
      <c r="J22" s="291"/>
      <c r="K22" s="97"/>
      <c r="L22" s="97"/>
      <c r="M22" s="97"/>
      <c r="N22" s="97"/>
      <c r="O22" s="98"/>
    </row>
    <row r="23" spans="1:24" ht="13.8" x14ac:dyDescent="0.25">
      <c r="A23" s="102"/>
      <c r="B23" s="128"/>
      <c r="C23" s="128"/>
      <c r="D23" s="128"/>
      <c r="E23" s="296" t="s">
        <v>820</v>
      </c>
      <c r="F23" s="296"/>
      <c r="G23" s="296"/>
      <c r="H23" s="296"/>
      <c r="I23" s="288">
        <v>55</v>
      </c>
      <c r="J23" s="289"/>
      <c r="K23" s="97"/>
      <c r="L23" s="97"/>
      <c r="M23" s="97"/>
      <c r="N23" s="97"/>
      <c r="O23" s="98"/>
    </row>
    <row r="24" spans="1:24" ht="13.8" x14ac:dyDescent="0.25">
      <c r="A24" s="102"/>
      <c r="B24" s="128"/>
      <c r="C24" s="128"/>
      <c r="D24" s="128"/>
      <c r="E24" s="297" t="s">
        <v>821</v>
      </c>
      <c r="F24" s="297"/>
      <c r="G24" s="297"/>
      <c r="H24" s="297"/>
      <c r="I24" s="290">
        <v>44</v>
      </c>
      <c r="J24" s="291"/>
      <c r="K24" s="97"/>
      <c r="L24" s="97"/>
      <c r="M24" s="97"/>
      <c r="N24" s="97"/>
      <c r="O24" s="98"/>
    </row>
    <row r="25" spans="1:24" ht="13.8" x14ac:dyDescent="0.25">
      <c r="A25" s="102"/>
      <c r="B25" s="128"/>
      <c r="C25" s="128"/>
      <c r="D25" s="128"/>
      <c r="E25" s="296" t="s">
        <v>822</v>
      </c>
      <c r="F25" s="296"/>
      <c r="G25" s="296"/>
      <c r="H25" s="296"/>
      <c r="I25" s="288">
        <v>5</v>
      </c>
      <c r="J25" s="289"/>
      <c r="K25" s="97"/>
      <c r="L25" s="97"/>
      <c r="M25" s="97"/>
      <c r="N25" s="97"/>
      <c r="O25" s="98"/>
    </row>
    <row r="26" spans="1:24" ht="13.8" x14ac:dyDescent="0.25">
      <c r="A26" s="102"/>
      <c r="B26" s="128"/>
      <c r="C26" s="128"/>
      <c r="D26" s="128"/>
      <c r="E26" s="297" t="s">
        <v>823</v>
      </c>
      <c r="F26" s="297"/>
      <c r="G26" s="297"/>
      <c r="H26" s="297"/>
      <c r="I26" s="290">
        <v>100</v>
      </c>
      <c r="J26" s="291"/>
      <c r="K26" s="97"/>
      <c r="L26" s="97"/>
      <c r="M26" s="97"/>
      <c r="N26" s="97"/>
      <c r="O26" s="98"/>
    </row>
    <row r="27" spans="1:24" ht="14.4" x14ac:dyDescent="0.3">
      <c r="A27" s="102"/>
      <c r="B27" s="128"/>
      <c r="C27" s="128"/>
      <c r="D27" s="128"/>
      <c r="E27" s="298" t="s">
        <v>827</v>
      </c>
      <c r="F27" s="298"/>
      <c r="G27" s="298"/>
      <c r="H27" s="298"/>
      <c r="I27" s="292">
        <f>SUM(I20:J26)</f>
        <v>1271</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t="s">
        <v>950</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V48" sqref="V48"/>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San Mateo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921</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567</v>
      </c>
      <c r="K7" s="360"/>
      <c r="L7" s="45"/>
      <c r="M7" s="45"/>
      <c r="N7" s="45"/>
      <c r="O7" s="92"/>
    </row>
    <row r="8" spans="1:37" ht="14.1" customHeight="1" x14ac:dyDescent="0.25">
      <c r="A8" s="91"/>
      <c r="B8" s="128"/>
      <c r="C8" s="128"/>
      <c r="D8" s="353" t="s">
        <v>890</v>
      </c>
      <c r="E8" s="354"/>
      <c r="F8" s="354"/>
      <c r="G8" s="354"/>
      <c r="H8" s="354"/>
      <c r="I8" s="355"/>
      <c r="J8" s="361">
        <v>161</v>
      </c>
      <c r="K8" s="362"/>
      <c r="L8" s="125"/>
      <c r="M8" s="125"/>
      <c r="N8" s="125"/>
      <c r="O8" s="126"/>
      <c r="P8" s="214"/>
    </row>
    <row r="9" spans="1:37" ht="14.1" customHeight="1" x14ac:dyDescent="0.25">
      <c r="A9" s="91"/>
      <c r="B9" s="128"/>
      <c r="C9" s="128"/>
      <c r="D9" s="356" t="s">
        <v>827</v>
      </c>
      <c r="E9" s="357"/>
      <c r="F9" s="357"/>
      <c r="G9" s="357"/>
      <c r="H9" s="357"/>
      <c r="I9" s="358"/>
      <c r="J9" s="337">
        <f>SUM(I7:J8)</f>
        <v>728</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47</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25</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357</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2</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8</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350</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4</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3</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357</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127</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558</v>
      </c>
      <c r="K32" s="370"/>
      <c r="L32" s="125"/>
      <c r="M32" s="125"/>
      <c r="N32" s="125"/>
      <c r="O32" s="126"/>
      <c r="P32" s="214"/>
    </row>
    <row r="33" spans="1:37" ht="14.1" customHeight="1" x14ac:dyDescent="0.25">
      <c r="A33" s="91"/>
      <c r="B33" s="45"/>
      <c r="C33" s="45"/>
      <c r="D33" s="329" t="s">
        <v>815</v>
      </c>
      <c r="E33" s="330"/>
      <c r="F33" s="330"/>
      <c r="G33" s="330"/>
      <c r="H33" s="330"/>
      <c r="I33" s="368"/>
      <c r="J33" s="335">
        <v>170</v>
      </c>
      <c r="K33" s="336"/>
      <c r="L33" s="125"/>
      <c r="M33" s="125"/>
      <c r="N33" s="125"/>
      <c r="O33" s="126"/>
      <c r="P33" s="214"/>
    </row>
    <row r="34" spans="1:37" ht="14.1" customHeight="1" x14ac:dyDescent="0.25">
      <c r="A34" s="91"/>
      <c r="B34" s="45"/>
      <c r="C34" s="45"/>
      <c r="D34" s="340" t="s">
        <v>827</v>
      </c>
      <c r="E34" s="340"/>
      <c r="F34" s="340"/>
      <c r="G34" s="340"/>
      <c r="H34" s="340"/>
      <c r="I34" s="340"/>
      <c r="J34" s="337">
        <f>SUM(J32:K33)</f>
        <v>728</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443</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75</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106</v>
      </c>
      <c r="K39" s="291"/>
      <c r="L39" s="125"/>
      <c r="M39" s="125"/>
      <c r="N39" s="125"/>
      <c r="O39" s="126"/>
      <c r="P39" s="214"/>
    </row>
    <row r="40" spans="1:37" ht="14.1" customHeight="1" x14ac:dyDescent="0.25">
      <c r="A40" s="91"/>
      <c r="B40" s="136"/>
      <c r="C40" s="128"/>
      <c r="D40" s="333" t="s">
        <v>820</v>
      </c>
      <c r="E40" s="334"/>
      <c r="F40" s="334"/>
      <c r="G40" s="334"/>
      <c r="H40" s="334"/>
      <c r="I40" s="334"/>
      <c r="J40" s="288">
        <v>28</v>
      </c>
      <c r="K40" s="289"/>
      <c r="L40" s="125"/>
      <c r="M40" s="125"/>
      <c r="N40" s="125"/>
      <c r="O40" s="126"/>
      <c r="P40" s="214"/>
    </row>
    <row r="41" spans="1:37" ht="14.1" customHeight="1" x14ac:dyDescent="0.25">
      <c r="A41" s="91"/>
      <c r="B41" s="136"/>
      <c r="C41" s="128"/>
      <c r="D41" s="331" t="s">
        <v>821</v>
      </c>
      <c r="E41" s="332"/>
      <c r="F41" s="332"/>
      <c r="G41" s="332"/>
      <c r="H41" s="332"/>
      <c r="I41" s="332"/>
      <c r="J41" s="290">
        <v>35</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3</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38</v>
      </c>
      <c r="K43" s="291"/>
      <c r="L43" s="125"/>
      <c r="M43" s="125"/>
      <c r="N43" s="125"/>
      <c r="O43" s="126"/>
      <c r="P43" s="214"/>
    </row>
    <row r="44" spans="1:37" ht="14.1" customHeight="1" x14ac:dyDescent="0.25">
      <c r="A44" s="91"/>
      <c r="B44" s="128"/>
      <c r="C44" s="128"/>
      <c r="D44" s="327" t="s">
        <v>827</v>
      </c>
      <c r="E44" s="328"/>
      <c r="F44" s="328"/>
      <c r="G44" s="328"/>
      <c r="H44" s="328"/>
      <c r="I44" s="328"/>
      <c r="J44" s="292">
        <f>SUM(J37:K43)</f>
        <v>728</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C30" sqref="C3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San Mateo</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4" t="s">
        <v>962</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396" t="s">
        <v>871</v>
      </c>
      <c r="D9" s="396"/>
      <c r="E9" s="396"/>
      <c r="F9" s="396"/>
      <c r="G9" s="386">
        <v>299</v>
      </c>
      <c r="H9" s="386"/>
      <c r="I9" s="183"/>
    </row>
    <row r="10" spans="1:21" ht="13.8" x14ac:dyDescent="0.25">
      <c r="A10" s="165"/>
      <c r="B10" s="206"/>
      <c r="C10" s="397" t="s">
        <v>872</v>
      </c>
      <c r="D10" s="397"/>
      <c r="E10" s="397"/>
      <c r="F10" s="397"/>
      <c r="G10" s="395">
        <v>414</v>
      </c>
      <c r="H10" s="395"/>
      <c r="I10" s="183"/>
    </row>
    <row r="11" spans="1:21" ht="13.8" x14ac:dyDescent="0.25">
      <c r="A11" s="165"/>
      <c r="B11" s="206"/>
      <c r="C11" s="396" t="s">
        <v>873</v>
      </c>
      <c r="D11" s="396"/>
      <c r="E11" s="396"/>
      <c r="F11" s="396"/>
      <c r="G11" s="386">
        <v>56</v>
      </c>
      <c r="H11" s="386"/>
      <c r="I11" s="183"/>
    </row>
    <row r="12" spans="1:21" ht="14.4" x14ac:dyDescent="0.3">
      <c r="A12" s="165"/>
      <c r="B12" s="177"/>
      <c r="C12" s="298" t="s">
        <v>827</v>
      </c>
      <c r="D12" s="298"/>
      <c r="E12" s="298"/>
      <c r="F12" s="298"/>
      <c r="G12" s="392">
        <f>SUM(G9:H11)</f>
        <v>769</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5">
        <f>SUM(G16:H17)</f>
        <v>0</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6"/>
      <c r="H23" s="406"/>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5">
        <f>SUM(G22:H25)</f>
        <v>0</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6"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San Mateo</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954</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071"/>
  <sheetViews>
    <sheetView showGridLines="0" topLeftCell="A571" zoomScale="150" zoomScaleNormal="150" workbookViewId="0">
      <selection activeCell="A581"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San Mateo</v>
      </c>
      <c r="I1" s="348"/>
      <c r="J1" s="349"/>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San Mateo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922</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San Mateo</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933</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513" t="s">
        <v>468</v>
      </c>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c r="F132" s="448"/>
      <c r="G132" s="448">
        <v>1250000</v>
      </c>
      <c r="H132" s="448"/>
      <c r="I132" s="449"/>
      <c r="J132" s="449"/>
    </row>
    <row r="133" spans="1:16" x14ac:dyDescent="0.25">
      <c r="A133" s="502" t="s">
        <v>528</v>
      </c>
      <c r="B133" s="502"/>
      <c r="C133" s="502"/>
      <c r="D133" s="502"/>
      <c r="E133" s="431"/>
      <c r="F133" s="431"/>
      <c r="G133" s="432">
        <v>3127</v>
      </c>
      <c r="H133" s="432"/>
      <c r="I133" s="447"/>
      <c r="J133" s="447"/>
    </row>
    <row r="134" spans="1:16" x14ac:dyDescent="0.25">
      <c r="A134" s="501" t="s">
        <v>529</v>
      </c>
      <c r="B134" s="501"/>
      <c r="C134" s="501"/>
      <c r="D134" s="501"/>
      <c r="E134" s="448"/>
      <c r="F134" s="448"/>
      <c r="G134" s="448"/>
      <c r="H134" s="448"/>
      <c r="I134" s="449"/>
      <c r="J134" s="449"/>
    </row>
    <row r="135" spans="1:16" x14ac:dyDescent="0.25">
      <c r="A135" s="502" t="s">
        <v>530</v>
      </c>
      <c r="B135" s="502"/>
      <c r="C135" s="502"/>
      <c r="D135" s="502"/>
      <c r="E135" s="431"/>
      <c r="F135" s="431"/>
      <c r="G135" s="432"/>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v>40705</v>
      </c>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0</v>
      </c>
      <c r="F142" s="436"/>
      <c r="G142" s="436">
        <f>SUM(G132:G141)</f>
        <v>1293832</v>
      </c>
      <c r="H142" s="436"/>
      <c r="I142" s="436">
        <f>SUM(I132:I141)</f>
        <v>0</v>
      </c>
      <c r="J142" s="436"/>
      <c r="L142" s="131"/>
    </row>
    <row r="143" spans="1:16" ht="14.25" customHeight="1" x14ac:dyDescent="0.25">
      <c r="A143" s="485" t="s">
        <v>861</v>
      </c>
      <c r="B143" s="486"/>
      <c r="C143" s="486"/>
      <c r="D143" s="486"/>
      <c r="E143" s="486"/>
      <c r="F143" s="486"/>
      <c r="G143" s="486"/>
      <c r="H143" s="486"/>
      <c r="I143" s="486"/>
      <c r="J143" s="487"/>
      <c r="L143" s="131"/>
    </row>
    <row r="144" spans="1:16" ht="14.25" customHeight="1" x14ac:dyDescent="0.25">
      <c r="A144" s="488" t="s">
        <v>862</v>
      </c>
      <c r="B144" s="489"/>
      <c r="C144" s="489"/>
      <c r="D144" s="489"/>
      <c r="E144" s="489"/>
      <c r="F144" s="489"/>
      <c r="G144" s="489"/>
      <c r="H144" s="489"/>
      <c r="I144" s="489"/>
      <c r="J144" s="490"/>
      <c r="L144" s="131"/>
    </row>
    <row r="145" spans="1:12" ht="14.25" customHeight="1" x14ac:dyDescent="0.25">
      <c r="A145" s="488" t="s">
        <v>863</v>
      </c>
      <c r="B145" s="489"/>
      <c r="C145" s="489"/>
      <c r="D145" s="489"/>
      <c r="E145" s="489"/>
      <c r="F145" s="489"/>
      <c r="G145" s="489"/>
      <c r="H145" s="489"/>
      <c r="I145" s="489"/>
      <c r="J145" s="490"/>
      <c r="L145" s="131"/>
    </row>
    <row r="146" spans="1:12" ht="14.25" customHeight="1" x14ac:dyDescent="0.25">
      <c r="A146" s="491" t="s">
        <v>864</v>
      </c>
      <c r="B146" s="492"/>
      <c r="C146" s="492"/>
      <c r="D146" s="492"/>
      <c r="E146" s="492"/>
      <c r="F146" s="492"/>
      <c r="G146" s="492"/>
      <c r="H146" s="492"/>
      <c r="I146" s="492"/>
      <c r="J146" s="493"/>
      <c r="L146" s="131"/>
    </row>
    <row r="147" spans="1:12" ht="15" customHeight="1" x14ac:dyDescent="0.25">
      <c r="A147" s="460" t="s">
        <v>934</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c r="K154" s="189"/>
      <c r="L154" s="189"/>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row>
    <row r="158" spans="1:12" ht="15" customHeight="1" x14ac:dyDescent="0.25">
      <c r="A158" s="466"/>
      <c r="B158" s="467"/>
      <c r="C158" s="467"/>
      <c r="D158" s="467"/>
      <c r="E158" s="467"/>
      <c r="F158" s="467"/>
      <c r="G158" s="467"/>
      <c r="H158" s="467"/>
      <c r="I158" s="467"/>
      <c r="J158" s="468"/>
    </row>
    <row r="159" spans="1:12" ht="15" customHeight="1" x14ac:dyDescent="0.25">
      <c r="A159" s="187"/>
      <c r="B159" s="187"/>
      <c r="C159" s="187"/>
      <c r="D159" s="187"/>
      <c r="E159" s="187"/>
      <c r="F159" s="187"/>
      <c r="G159" s="187"/>
      <c r="H159" s="187"/>
      <c r="I159" s="187"/>
      <c r="J159" s="187"/>
    </row>
    <row r="160" spans="1:12" ht="15" customHeight="1" x14ac:dyDescent="0.25">
      <c r="A160" s="187"/>
      <c r="B160" s="187"/>
      <c r="C160" s="187"/>
      <c r="D160" s="187"/>
      <c r="E160" s="187"/>
      <c r="F160" s="187"/>
      <c r="G160" s="187"/>
      <c r="H160" s="187"/>
      <c r="I160" s="187"/>
      <c r="J160" s="187"/>
    </row>
    <row r="161" spans="1:20" ht="15.6" x14ac:dyDescent="0.3">
      <c r="A161" s="350" t="s">
        <v>848</v>
      </c>
      <c r="B161" s="351"/>
      <c r="C161" s="351"/>
      <c r="D161" s="351"/>
      <c r="E161" s="351"/>
      <c r="F161" s="351"/>
      <c r="G161" s="351"/>
      <c r="H161" s="348" t="str">
        <f>'CONTACT INFORMATION'!$A$24</f>
        <v>San Mateo</v>
      </c>
      <c r="I161" s="348"/>
      <c r="J161" s="349"/>
      <c r="K161" s="222"/>
      <c r="L161" s="222"/>
      <c r="M161" s="222"/>
      <c r="N161" s="222"/>
      <c r="O161" s="222"/>
      <c r="P161" s="222"/>
      <c r="Q161" s="222"/>
      <c r="R161" s="222"/>
      <c r="S161" s="222"/>
      <c r="T161" s="158"/>
    </row>
    <row r="162" spans="1:20" ht="8.1" customHeight="1" x14ac:dyDescent="0.25">
      <c r="A162" s="163"/>
      <c r="B162" s="163"/>
      <c r="C162" s="163"/>
      <c r="D162" s="163"/>
      <c r="E162" s="163"/>
      <c r="F162" s="163"/>
      <c r="G162" s="163"/>
      <c r="H162" s="163"/>
      <c r="I162" s="163"/>
      <c r="J162" s="163"/>
    </row>
    <row r="163" spans="1:20" ht="13.8" x14ac:dyDescent="0.25">
      <c r="A163" s="457" t="s">
        <v>809</v>
      </c>
      <c r="B163" s="458"/>
      <c r="C163" s="458"/>
      <c r="D163" s="458"/>
      <c r="E163" s="458"/>
      <c r="F163" s="458"/>
      <c r="G163" s="458"/>
      <c r="H163" s="458"/>
      <c r="I163" s="458"/>
      <c r="J163" s="459"/>
    </row>
    <row r="164" spans="1:20" ht="12.75" customHeight="1" x14ac:dyDescent="0.25">
      <c r="A164" s="454" t="s">
        <v>854</v>
      </c>
      <c r="B164" s="455"/>
      <c r="C164" s="455"/>
      <c r="D164" s="456"/>
      <c r="E164" s="505" t="s">
        <v>935</v>
      </c>
      <c r="F164" s="506"/>
      <c r="G164" s="506"/>
      <c r="H164" s="506"/>
      <c r="I164" s="506"/>
      <c r="J164" s="507"/>
    </row>
    <row r="165" spans="1:20" ht="12.75" customHeight="1" x14ac:dyDescent="0.25">
      <c r="A165" s="494" t="s">
        <v>912</v>
      </c>
      <c r="B165" s="495"/>
      <c r="C165" s="495"/>
      <c r="D165" s="496"/>
      <c r="E165" s="508"/>
      <c r="F165" s="509"/>
      <c r="G165" s="509"/>
      <c r="H165" s="509"/>
      <c r="I165" s="509"/>
      <c r="J165" s="510"/>
    </row>
    <row r="166" spans="1:20" x14ac:dyDescent="0.25">
      <c r="A166" s="497" t="s">
        <v>913</v>
      </c>
      <c r="B166" s="498"/>
      <c r="C166" s="498"/>
      <c r="D166" s="498"/>
      <c r="E166" s="470" t="s">
        <v>470</v>
      </c>
      <c r="F166" s="471"/>
      <c r="G166" s="471"/>
      <c r="H166" s="471"/>
      <c r="I166" s="471"/>
      <c r="J166" s="472"/>
    </row>
    <row r="167" spans="1:20" s="158" customFormat="1" ht="27" customHeight="1" x14ac:dyDescent="0.25">
      <c r="A167" s="157"/>
      <c r="B167" s="208"/>
      <c r="C167" s="208"/>
      <c r="D167" s="208"/>
      <c r="E167" s="473" t="s">
        <v>535</v>
      </c>
      <c r="F167" s="474"/>
      <c r="G167" s="473" t="s">
        <v>533</v>
      </c>
      <c r="H167" s="474"/>
      <c r="I167" s="475" t="s">
        <v>849</v>
      </c>
      <c r="J167" s="476"/>
      <c r="K167" s="39"/>
      <c r="L167" s="39"/>
      <c r="M167" s="39"/>
      <c r="N167" s="39"/>
      <c r="O167" s="39"/>
      <c r="P167" s="39"/>
      <c r="Q167" s="39"/>
      <c r="R167" s="39"/>
      <c r="S167" s="39"/>
      <c r="T167"/>
    </row>
    <row r="168" spans="1:20" x14ac:dyDescent="0.25">
      <c r="A168" s="440" t="s">
        <v>527</v>
      </c>
      <c r="B168" s="441"/>
      <c r="C168" s="441"/>
      <c r="D168" s="442"/>
      <c r="E168" s="448"/>
      <c r="F168" s="448"/>
      <c r="G168" s="448">
        <v>239808</v>
      </c>
      <c r="H168" s="448"/>
      <c r="I168" s="449"/>
      <c r="J168" s="449"/>
    </row>
    <row r="169" spans="1:20" x14ac:dyDescent="0.25">
      <c r="A169" s="444" t="s">
        <v>528</v>
      </c>
      <c r="B169" s="445"/>
      <c r="C169" s="445"/>
      <c r="D169" s="446"/>
      <c r="E169" s="431"/>
      <c r="F169" s="431"/>
      <c r="G169" s="432">
        <v>524</v>
      </c>
      <c r="H169" s="432"/>
      <c r="I169" s="447"/>
      <c r="J169" s="447"/>
    </row>
    <row r="170" spans="1:20" x14ac:dyDescent="0.25">
      <c r="A170" s="440" t="s">
        <v>529</v>
      </c>
      <c r="B170" s="441"/>
      <c r="C170" s="441"/>
      <c r="D170" s="442"/>
      <c r="E170" s="448"/>
      <c r="F170" s="448"/>
      <c r="G170" s="448"/>
      <c r="H170" s="448"/>
      <c r="I170" s="449"/>
      <c r="J170" s="449"/>
    </row>
    <row r="171" spans="1:20" x14ac:dyDescent="0.25">
      <c r="A171" s="444" t="s">
        <v>530</v>
      </c>
      <c r="B171" s="445"/>
      <c r="C171" s="445"/>
      <c r="D171" s="446"/>
      <c r="E171" s="431"/>
      <c r="F171" s="431"/>
      <c r="G171" s="432"/>
      <c r="H171" s="432"/>
      <c r="I171" s="447"/>
      <c r="J171" s="447"/>
    </row>
    <row r="172" spans="1:20" x14ac:dyDescent="0.25">
      <c r="A172" s="440" t="s">
        <v>531</v>
      </c>
      <c r="B172" s="441"/>
      <c r="C172" s="441"/>
      <c r="D172" s="442"/>
      <c r="E172" s="448"/>
      <c r="F172" s="448"/>
      <c r="G172" s="448">
        <v>36367</v>
      </c>
      <c r="H172" s="448"/>
      <c r="I172" s="449"/>
      <c r="J172" s="449"/>
    </row>
    <row r="173" spans="1:20" x14ac:dyDescent="0.25">
      <c r="A173" s="444" t="s">
        <v>532</v>
      </c>
      <c r="B173" s="445"/>
      <c r="C173" s="445"/>
      <c r="D173" s="446"/>
      <c r="E173" s="431"/>
      <c r="F173" s="431"/>
      <c r="G173" s="432"/>
      <c r="H173" s="432"/>
      <c r="I173" s="447"/>
      <c r="J173" s="447"/>
    </row>
    <row r="174" spans="1:20" x14ac:dyDescent="0.25">
      <c r="A174" s="440" t="s">
        <v>537</v>
      </c>
      <c r="B174" s="441"/>
      <c r="C174" s="441"/>
      <c r="D174" s="442"/>
      <c r="E174" s="443"/>
      <c r="F174" s="443"/>
      <c r="G174" s="443"/>
      <c r="H174" s="443"/>
      <c r="I174" s="437"/>
      <c r="J174" s="437"/>
    </row>
    <row r="175" spans="1:20" x14ac:dyDescent="0.25">
      <c r="A175" s="428"/>
      <c r="B175" s="429"/>
      <c r="C175" s="429"/>
      <c r="D175" s="430"/>
      <c r="E175" s="431"/>
      <c r="F175" s="431"/>
      <c r="G175" s="432"/>
      <c r="H175" s="432"/>
      <c r="I175" s="432"/>
      <c r="J175" s="432"/>
    </row>
    <row r="176" spans="1:20" x14ac:dyDescent="0.25">
      <c r="A176" s="428"/>
      <c r="B176" s="429"/>
      <c r="C176" s="429"/>
      <c r="D176" s="430"/>
      <c r="E176" s="431"/>
      <c r="F176" s="431"/>
      <c r="G176" s="432"/>
      <c r="H176" s="432"/>
      <c r="I176" s="432"/>
      <c r="J176" s="432"/>
    </row>
    <row r="177" spans="1:19" ht="12.75" customHeight="1" x14ac:dyDescent="0.25">
      <c r="A177" s="428"/>
      <c r="B177" s="429"/>
      <c r="C177" s="429"/>
      <c r="D177" s="430"/>
      <c r="E177" s="431"/>
      <c r="F177" s="431"/>
      <c r="G177" s="432"/>
      <c r="H177" s="432"/>
      <c r="I177" s="432"/>
      <c r="J177" s="432"/>
    </row>
    <row r="178" spans="1:19" x14ac:dyDescent="0.25">
      <c r="A178" s="433" t="s">
        <v>534</v>
      </c>
      <c r="B178" s="434"/>
      <c r="C178" s="434"/>
      <c r="D178" s="435"/>
      <c r="E178" s="436">
        <f>SUM(E168:E177)</f>
        <v>0</v>
      </c>
      <c r="F178" s="436"/>
      <c r="G178" s="436">
        <f>SUM(G168:G177)</f>
        <v>276699</v>
      </c>
      <c r="H178" s="436"/>
      <c r="I178" s="436">
        <f>SUM(I168:I177)</f>
        <v>0</v>
      </c>
      <c r="J178" s="436"/>
    </row>
    <row r="179" spans="1:19" s="1" customFormat="1" ht="14.25" customHeight="1" x14ac:dyDescent="0.25">
      <c r="A179" s="485" t="s">
        <v>861</v>
      </c>
      <c r="B179" s="486"/>
      <c r="C179" s="486"/>
      <c r="D179" s="486"/>
      <c r="E179" s="486"/>
      <c r="F179" s="486"/>
      <c r="G179" s="486"/>
      <c r="H179" s="486"/>
      <c r="I179" s="486"/>
      <c r="J179" s="487"/>
      <c r="K179" s="211"/>
      <c r="L179" s="211"/>
      <c r="M179" s="211"/>
      <c r="N179" s="211"/>
      <c r="O179" s="211"/>
      <c r="P179" s="211"/>
      <c r="Q179" s="211"/>
      <c r="R179" s="211"/>
      <c r="S179" s="211"/>
    </row>
    <row r="180" spans="1:19" s="1" customFormat="1" ht="14.25" customHeight="1" x14ac:dyDescent="0.25">
      <c r="A180" s="488" t="s">
        <v>862</v>
      </c>
      <c r="B180" s="489"/>
      <c r="C180" s="489"/>
      <c r="D180" s="489"/>
      <c r="E180" s="489"/>
      <c r="F180" s="489"/>
      <c r="G180" s="489"/>
      <c r="H180" s="489"/>
      <c r="I180" s="489"/>
      <c r="J180" s="490"/>
      <c r="K180" s="211"/>
      <c r="L180" s="211"/>
      <c r="M180" s="211"/>
      <c r="N180" s="211"/>
      <c r="O180" s="211"/>
      <c r="P180" s="211"/>
      <c r="Q180" s="211"/>
      <c r="R180" s="211"/>
      <c r="S180" s="211"/>
    </row>
    <row r="181" spans="1:19" ht="14.25" customHeight="1" x14ac:dyDescent="0.25">
      <c r="A181" s="488" t="s">
        <v>863</v>
      </c>
      <c r="B181" s="489"/>
      <c r="C181" s="489"/>
      <c r="D181" s="489"/>
      <c r="E181" s="489"/>
      <c r="F181" s="489"/>
      <c r="G181" s="489"/>
      <c r="H181" s="489"/>
      <c r="I181" s="489"/>
      <c r="J181" s="490"/>
    </row>
    <row r="182" spans="1:19" ht="14.25" customHeight="1" x14ac:dyDescent="0.25">
      <c r="A182" s="491" t="s">
        <v>864</v>
      </c>
      <c r="B182" s="492"/>
      <c r="C182" s="492"/>
      <c r="D182" s="492"/>
      <c r="E182" s="492"/>
      <c r="F182" s="492"/>
      <c r="G182" s="492"/>
      <c r="H182" s="492"/>
      <c r="I182" s="492"/>
      <c r="J182" s="493"/>
    </row>
    <row r="183" spans="1:19" ht="15.75" customHeight="1" x14ac:dyDescent="0.25">
      <c r="A183" s="300" t="s">
        <v>936</v>
      </c>
      <c r="B183" s="477"/>
      <c r="C183" s="477"/>
      <c r="D183" s="477"/>
      <c r="E183" s="477"/>
      <c r="F183" s="477"/>
      <c r="G183" s="477"/>
      <c r="H183" s="477"/>
      <c r="I183" s="477"/>
      <c r="J183" s="478"/>
    </row>
    <row r="184" spans="1:19" ht="15" customHeight="1" x14ac:dyDescent="0.25">
      <c r="A184" s="479"/>
      <c r="B184" s="480"/>
      <c r="C184" s="480"/>
      <c r="D184" s="480"/>
      <c r="E184" s="480"/>
      <c r="F184" s="480"/>
      <c r="G184" s="480"/>
      <c r="H184" s="480"/>
      <c r="I184" s="480"/>
      <c r="J184" s="481"/>
    </row>
    <row r="185" spans="1:19" ht="15" customHeight="1" x14ac:dyDescent="0.25">
      <c r="A185" s="479"/>
      <c r="B185" s="480"/>
      <c r="C185" s="480"/>
      <c r="D185" s="480"/>
      <c r="E185" s="480"/>
      <c r="F185" s="480"/>
      <c r="G185" s="480"/>
      <c r="H185" s="480"/>
      <c r="I185" s="480"/>
      <c r="J185" s="481"/>
    </row>
    <row r="186" spans="1:19" ht="15" customHeight="1" x14ac:dyDescent="0.25">
      <c r="A186" s="479"/>
      <c r="B186" s="480"/>
      <c r="C186" s="480"/>
      <c r="D186" s="480"/>
      <c r="E186" s="480"/>
      <c r="F186" s="480"/>
      <c r="G186" s="480"/>
      <c r="H186" s="480"/>
      <c r="I186" s="480"/>
      <c r="J186" s="481"/>
    </row>
    <row r="187" spans="1:19" ht="15" customHeight="1" x14ac:dyDescent="0.25">
      <c r="A187" s="479"/>
      <c r="B187" s="480"/>
      <c r="C187" s="480"/>
      <c r="D187" s="480"/>
      <c r="E187" s="480"/>
      <c r="F187" s="480"/>
      <c r="G187" s="480"/>
      <c r="H187" s="480"/>
      <c r="I187" s="480"/>
      <c r="J187" s="481"/>
    </row>
    <row r="188" spans="1:19" ht="15" customHeight="1" x14ac:dyDescent="0.25">
      <c r="A188" s="479"/>
      <c r="B188" s="480"/>
      <c r="C188" s="480"/>
      <c r="D188" s="480"/>
      <c r="E188" s="480"/>
      <c r="F188" s="480"/>
      <c r="G188" s="480"/>
      <c r="H188" s="480"/>
      <c r="I188" s="480"/>
      <c r="J188" s="481"/>
    </row>
    <row r="189" spans="1:19" ht="15" customHeight="1" x14ac:dyDescent="0.25">
      <c r="A189" s="479"/>
      <c r="B189" s="480"/>
      <c r="C189" s="480"/>
      <c r="D189" s="480"/>
      <c r="E189" s="480"/>
      <c r="F189" s="480"/>
      <c r="G189" s="480"/>
      <c r="H189" s="480"/>
      <c r="I189" s="480"/>
      <c r="J189" s="481"/>
    </row>
    <row r="190" spans="1:19" ht="15" customHeight="1" x14ac:dyDescent="0.25">
      <c r="A190" s="479"/>
      <c r="B190" s="480"/>
      <c r="C190" s="480"/>
      <c r="D190" s="480"/>
      <c r="E190" s="480"/>
      <c r="F190" s="480"/>
      <c r="G190" s="480"/>
      <c r="H190" s="480"/>
      <c r="I190" s="480"/>
      <c r="J190" s="481"/>
    </row>
    <row r="191" spans="1:19" ht="15" customHeight="1" x14ac:dyDescent="0.25">
      <c r="A191" s="479"/>
      <c r="B191" s="480"/>
      <c r="C191" s="480"/>
      <c r="D191" s="480"/>
      <c r="E191" s="480"/>
      <c r="F191" s="480"/>
      <c r="G191" s="480"/>
      <c r="H191" s="480"/>
      <c r="I191" s="480"/>
      <c r="J191" s="481"/>
    </row>
    <row r="192" spans="1:19" ht="15" customHeight="1" x14ac:dyDescent="0.25">
      <c r="A192" s="479"/>
      <c r="B192" s="480"/>
      <c r="C192" s="480"/>
      <c r="D192" s="480"/>
      <c r="E192" s="480"/>
      <c r="F192" s="480"/>
      <c r="G192" s="480"/>
      <c r="H192" s="480"/>
      <c r="I192" s="480"/>
      <c r="J192" s="481"/>
    </row>
    <row r="193" spans="1:10" ht="15" customHeight="1" x14ac:dyDescent="0.25">
      <c r="A193" s="479"/>
      <c r="B193" s="480"/>
      <c r="C193" s="480"/>
      <c r="D193" s="480"/>
      <c r="E193" s="480"/>
      <c r="F193" s="480"/>
      <c r="G193" s="480"/>
      <c r="H193" s="480"/>
      <c r="I193" s="480"/>
      <c r="J193" s="481"/>
    </row>
    <row r="194" spans="1:10" ht="15" customHeight="1" x14ac:dyDescent="0.25">
      <c r="A194" s="479"/>
      <c r="B194" s="480"/>
      <c r="C194" s="480"/>
      <c r="D194" s="480"/>
      <c r="E194" s="480"/>
      <c r="F194" s="480"/>
      <c r="G194" s="480"/>
      <c r="H194" s="480"/>
      <c r="I194" s="480"/>
      <c r="J194" s="481"/>
    </row>
    <row r="195" spans="1:10" ht="15" customHeight="1" x14ac:dyDescent="0.25">
      <c r="A195" s="479"/>
      <c r="B195" s="480"/>
      <c r="C195" s="480"/>
      <c r="D195" s="480"/>
      <c r="E195" s="480"/>
      <c r="F195" s="480"/>
      <c r="G195" s="480"/>
      <c r="H195" s="480"/>
      <c r="I195" s="480"/>
      <c r="J195" s="481"/>
    </row>
    <row r="196" spans="1:10" ht="15" customHeight="1" x14ac:dyDescent="0.25">
      <c r="A196" s="479"/>
      <c r="B196" s="480"/>
      <c r="C196" s="480"/>
      <c r="D196" s="480"/>
      <c r="E196" s="480"/>
      <c r="F196" s="480"/>
      <c r="G196" s="480"/>
      <c r="H196" s="480"/>
      <c r="I196" s="480"/>
      <c r="J196" s="481"/>
    </row>
    <row r="197" spans="1:10" ht="15" customHeight="1" x14ac:dyDescent="0.25">
      <c r="A197" s="479"/>
      <c r="B197" s="480"/>
      <c r="C197" s="480"/>
      <c r="D197" s="480"/>
      <c r="E197" s="480"/>
      <c r="F197" s="480"/>
      <c r="G197" s="480"/>
      <c r="H197" s="480"/>
      <c r="I197" s="480"/>
      <c r="J197" s="481"/>
    </row>
    <row r="198" spans="1:10" ht="15" customHeight="1" x14ac:dyDescent="0.25">
      <c r="A198" s="479"/>
      <c r="B198" s="480"/>
      <c r="C198" s="480"/>
      <c r="D198" s="480"/>
      <c r="E198" s="480"/>
      <c r="F198" s="480"/>
      <c r="G198" s="480"/>
      <c r="H198" s="480"/>
      <c r="I198" s="480"/>
      <c r="J198" s="481"/>
    </row>
    <row r="199" spans="1:10" ht="15" customHeight="1" x14ac:dyDescent="0.25">
      <c r="A199" s="479"/>
      <c r="B199" s="480"/>
      <c r="C199" s="480"/>
      <c r="D199" s="480"/>
      <c r="E199" s="480"/>
      <c r="F199" s="480"/>
      <c r="G199" s="480"/>
      <c r="H199" s="480"/>
      <c r="I199" s="480"/>
      <c r="J199" s="481"/>
    </row>
    <row r="200" spans="1:10" ht="15" customHeight="1" x14ac:dyDescent="0.25">
      <c r="A200" s="479"/>
      <c r="B200" s="480"/>
      <c r="C200" s="480"/>
      <c r="D200" s="480"/>
      <c r="E200" s="480"/>
      <c r="F200" s="480"/>
      <c r="G200" s="480"/>
      <c r="H200" s="480"/>
      <c r="I200" s="480"/>
      <c r="J200" s="481"/>
    </row>
    <row r="201" spans="1:10" ht="15" customHeight="1" x14ac:dyDescent="0.25">
      <c r="A201" s="479"/>
      <c r="B201" s="480"/>
      <c r="C201" s="480"/>
      <c r="D201" s="480"/>
      <c r="E201" s="480"/>
      <c r="F201" s="480"/>
      <c r="G201" s="480"/>
      <c r="H201" s="480"/>
      <c r="I201" s="480"/>
      <c r="J201" s="481"/>
    </row>
    <row r="202" spans="1:10" ht="15" customHeight="1" x14ac:dyDescent="0.25">
      <c r="A202" s="479"/>
      <c r="B202" s="480"/>
      <c r="C202" s="480"/>
      <c r="D202" s="480"/>
      <c r="E202" s="480"/>
      <c r="F202" s="480"/>
      <c r="G202" s="480"/>
      <c r="H202" s="480"/>
      <c r="I202" s="480"/>
      <c r="J202" s="481"/>
    </row>
    <row r="203" spans="1:10" ht="15" customHeight="1" x14ac:dyDescent="0.25">
      <c r="A203" s="479"/>
      <c r="B203" s="480"/>
      <c r="C203" s="480"/>
      <c r="D203" s="480"/>
      <c r="E203" s="480"/>
      <c r="F203" s="480"/>
      <c r="G203" s="480"/>
      <c r="H203" s="480"/>
      <c r="I203" s="480"/>
      <c r="J203" s="481"/>
    </row>
    <row r="204" spans="1:10" ht="15" customHeight="1" x14ac:dyDescent="0.25">
      <c r="A204" s="479"/>
      <c r="B204" s="480"/>
      <c r="C204" s="480"/>
      <c r="D204" s="480"/>
      <c r="E204" s="480"/>
      <c r="F204" s="480"/>
      <c r="G204" s="480"/>
      <c r="H204" s="480"/>
      <c r="I204" s="480"/>
      <c r="J204" s="481"/>
    </row>
    <row r="205" spans="1:10" ht="15" customHeight="1" x14ac:dyDescent="0.25">
      <c r="A205" s="482"/>
      <c r="B205" s="483"/>
      <c r="C205" s="483"/>
      <c r="D205" s="483"/>
      <c r="E205" s="483"/>
      <c r="F205" s="483"/>
      <c r="G205" s="483"/>
      <c r="H205" s="483"/>
      <c r="I205" s="483"/>
      <c r="J205" s="484"/>
    </row>
    <row r="206" spans="1:10" ht="15" customHeight="1" x14ac:dyDescent="0.25">
      <c r="A206" s="209"/>
      <c r="B206" s="209"/>
      <c r="C206" s="209"/>
      <c r="D206" s="209"/>
      <c r="E206" s="209"/>
      <c r="F206" s="209"/>
      <c r="G206" s="209"/>
      <c r="H206" s="209"/>
      <c r="I206" s="209"/>
      <c r="J206" s="209"/>
    </row>
    <row r="207" spans="1:10" ht="15" customHeight="1" x14ac:dyDescent="0.25">
      <c r="A207" s="209"/>
      <c r="B207" s="209"/>
      <c r="C207" s="209"/>
      <c r="D207" s="209"/>
      <c r="E207" s="209"/>
      <c r="F207" s="209"/>
      <c r="G207" s="209"/>
      <c r="H207" s="209"/>
      <c r="I207" s="209"/>
      <c r="J207" s="209"/>
    </row>
    <row r="208" spans="1:10" ht="15" customHeight="1" x14ac:dyDescent="0.25">
      <c r="A208" s="188"/>
      <c r="B208" s="188"/>
      <c r="C208" s="188"/>
      <c r="D208" s="188"/>
      <c r="E208" s="188"/>
      <c r="F208" s="188"/>
      <c r="G208" s="188"/>
      <c r="H208" s="188"/>
      <c r="I208" s="188"/>
      <c r="J208" s="188"/>
    </row>
    <row r="209" spans="1:10" ht="15.6" x14ac:dyDescent="0.3">
      <c r="A209" s="350" t="s">
        <v>848</v>
      </c>
      <c r="B209" s="351"/>
      <c r="C209" s="351"/>
      <c r="D209" s="351"/>
      <c r="E209" s="351"/>
      <c r="F209" s="351"/>
      <c r="G209" s="351"/>
      <c r="H209" s="348" t="str">
        <f>'CONTACT INFORMATION'!$A$24</f>
        <v>San Mateo</v>
      </c>
      <c r="I209" s="348"/>
      <c r="J209" s="349"/>
    </row>
    <row r="210" spans="1:10" ht="8.1" customHeight="1" x14ac:dyDescent="0.25">
      <c r="A210" s="163"/>
      <c r="B210" s="163"/>
      <c r="C210" s="163"/>
      <c r="D210" s="163"/>
      <c r="E210" s="163"/>
      <c r="F210" s="163"/>
      <c r="G210" s="163"/>
      <c r="H210" s="163"/>
      <c r="I210" s="163"/>
      <c r="J210" s="163"/>
    </row>
    <row r="211" spans="1:10" ht="13.8" x14ac:dyDescent="0.25">
      <c r="A211" s="457" t="s">
        <v>810</v>
      </c>
      <c r="B211" s="458"/>
      <c r="C211" s="458"/>
      <c r="D211" s="458"/>
      <c r="E211" s="458"/>
      <c r="F211" s="458"/>
      <c r="G211" s="458"/>
      <c r="H211" s="458"/>
      <c r="I211" s="458"/>
      <c r="J211" s="459"/>
    </row>
    <row r="212" spans="1:10" ht="12.75" customHeight="1" x14ac:dyDescent="0.25">
      <c r="A212" s="454" t="s">
        <v>854</v>
      </c>
      <c r="B212" s="518"/>
      <c r="C212" s="518"/>
      <c r="D212" s="519"/>
      <c r="E212" s="505" t="s">
        <v>937</v>
      </c>
      <c r="F212" s="506"/>
      <c r="G212" s="506"/>
      <c r="H212" s="506"/>
      <c r="I212" s="506"/>
      <c r="J212" s="507"/>
    </row>
    <row r="213" spans="1:10" ht="12.75" customHeight="1" x14ac:dyDescent="0.25">
      <c r="A213" s="494" t="s">
        <v>912</v>
      </c>
      <c r="B213" s="495"/>
      <c r="C213" s="495"/>
      <c r="D213" s="496"/>
      <c r="E213" s="508"/>
      <c r="F213" s="509"/>
      <c r="G213" s="509"/>
      <c r="H213" s="509"/>
      <c r="I213" s="509"/>
      <c r="J213" s="510"/>
    </row>
    <row r="214" spans="1:10" x14ac:dyDescent="0.25">
      <c r="A214" s="520" t="s">
        <v>913</v>
      </c>
      <c r="B214" s="521"/>
      <c r="C214" s="521"/>
      <c r="D214" s="522"/>
      <c r="E214" s="470" t="s">
        <v>473</v>
      </c>
      <c r="F214" s="471"/>
      <c r="G214" s="471"/>
      <c r="H214" s="471"/>
      <c r="I214" s="471"/>
      <c r="J214" s="472"/>
    </row>
    <row r="215" spans="1:10" ht="27" customHeight="1" x14ac:dyDescent="0.25">
      <c r="A215" s="157"/>
      <c r="B215" s="208"/>
      <c r="C215" s="208"/>
      <c r="D215" s="208"/>
      <c r="E215" s="473" t="s">
        <v>535</v>
      </c>
      <c r="F215" s="474"/>
      <c r="G215" s="473" t="s">
        <v>533</v>
      </c>
      <c r="H215" s="474"/>
      <c r="I215" s="475" t="s">
        <v>849</v>
      </c>
      <c r="J215" s="476"/>
    </row>
    <row r="216" spans="1:10" x14ac:dyDescent="0.25">
      <c r="A216" s="440" t="s">
        <v>527</v>
      </c>
      <c r="B216" s="441"/>
      <c r="C216" s="441"/>
      <c r="D216" s="442"/>
      <c r="E216" s="448"/>
      <c r="F216" s="448"/>
      <c r="G216" s="448">
        <v>150832</v>
      </c>
      <c r="H216" s="448"/>
      <c r="I216" s="449"/>
      <c r="J216" s="449"/>
    </row>
    <row r="217" spans="1:10" x14ac:dyDescent="0.25">
      <c r="A217" s="444" t="s">
        <v>528</v>
      </c>
      <c r="B217" s="445"/>
      <c r="C217" s="445"/>
      <c r="D217" s="446"/>
      <c r="E217" s="431"/>
      <c r="F217" s="431"/>
      <c r="G217" s="432"/>
      <c r="H217" s="432"/>
      <c r="I217" s="447"/>
      <c r="J217" s="447"/>
    </row>
    <row r="218" spans="1:10" x14ac:dyDescent="0.25">
      <c r="A218" s="440" t="s">
        <v>529</v>
      </c>
      <c r="B218" s="441"/>
      <c r="C218" s="441"/>
      <c r="D218" s="442"/>
      <c r="E218" s="448"/>
      <c r="F218" s="448"/>
      <c r="G218" s="448"/>
      <c r="H218" s="448"/>
      <c r="I218" s="449"/>
      <c r="J218" s="449"/>
    </row>
    <row r="219" spans="1:10" x14ac:dyDescent="0.25">
      <c r="A219" s="444" t="s">
        <v>530</v>
      </c>
      <c r="B219" s="445"/>
      <c r="C219" s="445"/>
      <c r="D219" s="446"/>
      <c r="E219" s="431"/>
      <c r="F219" s="431"/>
      <c r="G219" s="432"/>
      <c r="H219" s="432"/>
      <c r="I219" s="447"/>
      <c r="J219" s="447"/>
    </row>
    <row r="220" spans="1:10" x14ac:dyDescent="0.25">
      <c r="A220" s="440" t="s">
        <v>531</v>
      </c>
      <c r="B220" s="441"/>
      <c r="C220" s="441"/>
      <c r="D220" s="442"/>
      <c r="E220" s="448"/>
      <c r="F220" s="448"/>
      <c r="G220" s="448"/>
      <c r="H220" s="448"/>
      <c r="I220" s="449"/>
      <c r="J220" s="449"/>
    </row>
    <row r="221" spans="1:10" x14ac:dyDescent="0.25">
      <c r="A221" s="444" t="s">
        <v>532</v>
      </c>
      <c r="B221" s="445"/>
      <c r="C221" s="445"/>
      <c r="D221" s="446"/>
      <c r="E221" s="431"/>
      <c r="F221" s="431"/>
      <c r="G221" s="432"/>
      <c r="H221" s="432"/>
      <c r="I221" s="447"/>
      <c r="J221" s="447"/>
    </row>
    <row r="222" spans="1:10" x14ac:dyDescent="0.25">
      <c r="A222" s="440" t="s">
        <v>537</v>
      </c>
      <c r="B222" s="441"/>
      <c r="C222" s="441"/>
      <c r="D222" s="442"/>
      <c r="E222" s="443"/>
      <c r="F222" s="443"/>
      <c r="G222" s="443"/>
      <c r="H222" s="443"/>
      <c r="I222" s="437"/>
      <c r="J222" s="437"/>
    </row>
    <row r="223" spans="1:10" x14ac:dyDescent="0.25">
      <c r="A223" s="428"/>
      <c r="B223" s="429"/>
      <c r="C223" s="429"/>
      <c r="D223" s="430"/>
      <c r="E223" s="431"/>
      <c r="F223" s="431"/>
      <c r="G223" s="432"/>
      <c r="H223" s="432"/>
      <c r="I223" s="432"/>
      <c r="J223" s="432"/>
    </row>
    <row r="224" spans="1:10" x14ac:dyDescent="0.25">
      <c r="A224" s="428"/>
      <c r="B224" s="429"/>
      <c r="C224" s="429"/>
      <c r="D224" s="430"/>
      <c r="E224" s="431"/>
      <c r="F224" s="431"/>
      <c r="G224" s="432"/>
      <c r="H224" s="432"/>
      <c r="I224" s="432"/>
      <c r="J224" s="432"/>
    </row>
    <row r="225" spans="1:10" x14ac:dyDescent="0.25">
      <c r="A225" s="428"/>
      <c r="B225" s="429"/>
      <c r="C225" s="429"/>
      <c r="D225" s="430"/>
      <c r="E225" s="431"/>
      <c r="F225" s="431"/>
      <c r="G225" s="432"/>
      <c r="H225" s="432"/>
      <c r="I225" s="432"/>
      <c r="J225" s="432"/>
    </row>
    <row r="226" spans="1:10" x14ac:dyDescent="0.25">
      <c r="A226" s="433" t="s">
        <v>534</v>
      </c>
      <c r="B226" s="434"/>
      <c r="C226" s="434"/>
      <c r="D226" s="435"/>
      <c r="E226" s="436">
        <f>SUM(E216:E225)</f>
        <v>0</v>
      </c>
      <c r="F226" s="436"/>
      <c r="G226" s="436">
        <f>SUM(G216:G225)</f>
        <v>150832</v>
      </c>
      <c r="H226" s="436"/>
      <c r="I226" s="436">
        <f>SUM(I216:I225)</f>
        <v>0</v>
      </c>
      <c r="J226" s="436"/>
    </row>
    <row r="227" spans="1:10" ht="12.75" customHeight="1" x14ac:dyDescent="0.25">
      <c r="A227" s="485" t="s">
        <v>861</v>
      </c>
      <c r="B227" s="486"/>
      <c r="C227" s="486"/>
      <c r="D227" s="486"/>
      <c r="E227" s="486"/>
      <c r="F227" s="486"/>
      <c r="G227" s="486"/>
      <c r="H227" s="486"/>
      <c r="I227" s="486"/>
      <c r="J227" s="487"/>
    </row>
    <row r="228" spans="1:10" ht="12.75" customHeight="1" x14ac:dyDescent="0.25">
      <c r="A228" s="488" t="s">
        <v>862</v>
      </c>
      <c r="B228" s="489"/>
      <c r="C228" s="489"/>
      <c r="D228" s="489"/>
      <c r="E228" s="489"/>
      <c r="F228" s="489"/>
      <c r="G228" s="489"/>
      <c r="H228" s="489"/>
      <c r="I228" s="489"/>
      <c r="J228" s="490"/>
    </row>
    <row r="229" spans="1:10" ht="12.75" customHeight="1" x14ac:dyDescent="0.25">
      <c r="A229" s="488" t="s">
        <v>863</v>
      </c>
      <c r="B229" s="489"/>
      <c r="C229" s="489"/>
      <c r="D229" s="489"/>
      <c r="E229" s="489"/>
      <c r="F229" s="489"/>
      <c r="G229" s="489"/>
      <c r="H229" s="489"/>
      <c r="I229" s="489"/>
      <c r="J229" s="490"/>
    </row>
    <row r="230" spans="1:10" ht="12.75" customHeight="1" x14ac:dyDescent="0.25">
      <c r="A230" s="491" t="s">
        <v>864</v>
      </c>
      <c r="B230" s="492"/>
      <c r="C230" s="492"/>
      <c r="D230" s="492"/>
      <c r="E230" s="492"/>
      <c r="F230" s="492"/>
      <c r="G230" s="492"/>
      <c r="H230" s="492"/>
      <c r="I230" s="492"/>
      <c r="J230" s="493"/>
    </row>
    <row r="231" spans="1:10" x14ac:dyDescent="0.25">
      <c r="A231" s="300" t="s">
        <v>938</v>
      </c>
      <c r="B231" s="477"/>
      <c r="C231" s="477"/>
      <c r="D231" s="477"/>
      <c r="E231" s="477"/>
      <c r="F231" s="477"/>
      <c r="G231" s="477"/>
      <c r="H231" s="477"/>
      <c r="I231" s="477"/>
      <c r="J231" s="478"/>
    </row>
    <row r="232" spans="1:10" x14ac:dyDescent="0.25">
      <c r="A232" s="479"/>
      <c r="B232" s="480"/>
      <c r="C232" s="480"/>
      <c r="D232" s="480"/>
      <c r="E232" s="480"/>
      <c r="F232" s="480"/>
      <c r="G232" s="480"/>
      <c r="H232" s="480"/>
      <c r="I232" s="480"/>
      <c r="J232" s="481"/>
    </row>
    <row r="233" spans="1:10" x14ac:dyDescent="0.25">
      <c r="A233" s="479"/>
      <c r="B233" s="480"/>
      <c r="C233" s="480"/>
      <c r="D233" s="480"/>
      <c r="E233" s="480"/>
      <c r="F233" s="480"/>
      <c r="G233" s="480"/>
      <c r="H233" s="480"/>
      <c r="I233" s="480"/>
      <c r="J233" s="481"/>
    </row>
    <row r="234" spans="1:10" x14ac:dyDescent="0.25">
      <c r="A234" s="479"/>
      <c r="B234" s="480"/>
      <c r="C234" s="480"/>
      <c r="D234" s="480"/>
      <c r="E234" s="480"/>
      <c r="F234" s="480"/>
      <c r="G234" s="480"/>
      <c r="H234" s="480"/>
      <c r="I234" s="480"/>
      <c r="J234" s="481"/>
    </row>
    <row r="235" spans="1:10" x14ac:dyDescent="0.25">
      <c r="A235" s="479"/>
      <c r="B235" s="480"/>
      <c r="C235" s="480"/>
      <c r="D235" s="480"/>
      <c r="E235" s="480"/>
      <c r="F235" s="480"/>
      <c r="G235" s="480"/>
      <c r="H235" s="480"/>
      <c r="I235" s="480"/>
      <c r="J235" s="481"/>
    </row>
    <row r="236" spans="1:10" x14ac:dyDescent="0.25">
      <c r="A236" s="479"/>
      <c r="B236" s="480"/>
      <c r="C236" s="480"/>
      <c r="D236" s="480"/>
      <c r="E236" s="480"/>
      <c r="F236" s="480"/>
      <c r="G236" s="480"/>
      <c r="H236" s="480"/>
      <c r="I236" s="480"/>
      <c r="J236" s="481"/>
    </row>
    <row r="237" spans="1:10" x14ac:dyDescent="0.25">
      <c r="A237" s="479"/>
      <c r="B237" s="480"/>
      <c r="C237" s="480"/>
      <c r="D237" s="480"/>
      <c r="E237" s="480"/>
      <c r="F237" s="480"/>
      <c r="G237" s="480"/>
      <c r="H237" s="480"/>
      <c r="I237" s="480"/>
      <c r="J237" s="481"/>
    </row>
    <row r="238" spans="1:10" x14ac:dyDescent="0.25">
      <c r="A238" s="479"/>
      <c r="B238" s="480"/>
      <c r="C238" s="480"/>
      <c r="D238" s="480"/>
      <c r="E238" s="480"/>
      <c r="F238" s="480"/>
      <c r="G238" s="480"/>
      <c r="H238" s="480"/>
      <c r="I238" s="480"/>
      <c r="J238" s="481"/>
    </row>
    <row r="239" spans="1:10" x14ac:dyDescent="0.25">
      <c r="A239" s="479"/>
      <c r="B239" s="480"/>
      <c r="C239" s="480"/>
      <c r="D239" s="480"/>
      <c r="E239" s="480"/>
      <c r="F239" s="480"/>
      <c r="G239" s="480"/>
      <c r="H239" s="480"/>
      <c r="I239" s="480"/>
      <c r="J239" s="481"/>
    </row>
    <row r="240" spans="1:10" x14ac:dyDescent="0.25">
      <c r="A240" s="479"/>
      <c r="B240" s="480"/>
      <c r="C240" s="480"/>
      <c r="D240" s="480"/>
      <c r="E240" s="480"/>
      <c r="F240" s="480"/>
      <c r="G240" s="480"/>
      <c r="H240" s="480"/>
      <c r="I240" s="480"/>
      <c r="J240" s="481"/>
    </row>
    <row r="241" spans="1:10" x14ac:dyDescent="0.25">
      <c r="A241" s="479"/>
      <c r="B241" s="480"/>
      <c r="C241" s="480"/>
      <c r="D241" s="480"/>
      <c r="E241" s="480"/>
      <c r="F241" s="480"/>
      <c r="G241" s="480"/>
      <c r="H241" s="480"/>
      <c r="I241" s="480"/>
      <c r="J241" s="481"/>
    </row>
    <row r="242" spans="1:10" x14ac:dyDescent="0.25">
      <c r="A242" s="482"/>
      <c r="B242" s="483"/>
      <c r="C242" s="483"/>
      <c r="D242" s="483"/>
      <c r="E242" s="483"/>
      <c r="F242" s="483"/>
      <c r="G242" s="483"/>
      <c r="H242" s="483"/>
      <c r="I242" s="483"/>
      <c r="J242" s="484"/>
    </row>
    <row r="245" spans="1:10" ht="15.6" x14ac:dyDescent="0.3">
      <c r="A245" s="350" t="s">
        <v>848</v>
      </c>
      <c r="B245" s="351"/>
      <c r="C245" s="351"/>
      <c r="D245" s="351"/>
      <c r="E245" s="351"/>
      <c r="F245" s="351"/>
      <c r="G245" s="351"/>
      <c r="H245" s="348" t="str">
        <f>'CONTACT INFORMATION'!$A$24</f>
        <v>San Mateo</v>
      </c>
      <c r="I245" s="348"/>
      <c r="J245" s="349"/>
    </row>
    <row r="246" spans="1:10" ht="8.1" customHeight="1" x14ac:dyDescent="0.25">
      <c r="A246" s="163"/>
      <c r="B246" s="163"/>
      <c r="C246" s="163"/>
      <c r="D246" s="163"/>
      <c r="E246" s="163"/>
      <c r="F246" s="163"/>
      <c r="G246" s="163"/>
      <c r="H246" s="163"/>
      <c r="I246" s="163"/>
      <c r="J246" s="163"/>
    </row>
    <row r="247" spans="1:10" ht="13.8" x14ac:dyDescent="0.25">
      <c r="A247" s="457" t="s">
        <v>811</v>
      </c>
      <c r="B247" s="458"/>
      <c r="C247" s="458"/>
      <c r="D247" s="458"/>
      <c r="E247" s="458"/>
      <c r="F247" s="458"/>
      <c r="G247" s="458"/>
      <c r="H247" s="458"/>
      <c r="I247" s="458"/>
      <c r="J247" s="459"/>
    </row>
    <row r="248" spans="1:10" x14ac:dyDescent="0.25">
      <c r="A248" s="454" t="s">
        <v>854</v>
      </c>
      <c r="B248" s="455"/>
      <c r="C248" s="455"/>
      <c r="D248" s="456"/>
      <c r="E248" s="505" t="s">
        <v>939</v>
      </c>
      <c r="F248" s="506"/>
      <c r="G248" s="506"/>
      <c r="H248" s="506"/>
      <c r="I248" s="506"/>
      <c r="J248" s="507"/>
    </row>
    <row r="249" spans="1:10" x14ac:dyDescent="0.25">
      <c r="A249" s="494" t="s">
        <v>853</v>
      </c>
      <c r="B249" s="495"/>
      <c r="C249" s="495"/>
      <c r="D249" s="496"/>
      <c r="E249" s="508"/>
      <c r="F249" s="509"/>
      <c r="G249" s="509"/>
      <c r="H249" s="509"/>
      <c r="I249" s="509"/>
      <c r="J249" s="510"/>
    </row>
    <row r="250" spans="1:10" x14ac:dyDescent="0.25">
      <c r="A250" s="523" t="s">
        <v>808</v>
      </c>
      <c r="B250" s="524"/>
      <c r="C250" s="524"/>
      <c r="D250" s="525"/>
      <c r="E250" s="470" t="s">
        <v>494</v>
      </c>
      <c r="F250" s="471"/>
      <c r="G250" s="471"/>
      <c r="H250" s="471"/>
      <c r="I250" s="471"/>
      <c r="J250" s="472"/>
    </row>
    <row r="251" spans="1:10" ht="27" customHeight="1" x14ac:dyDescent="0.25">
      <c r="A251" s="157"/>
      <c r="B251" s="208"/>
      <c r="C251" s="208"/>
      <c r="D251" s="208"/>
      <c r="E251" s="473" t="s">
        <v>535</v>
      </c>
      <c r="F251" s="474"/>
      <c r="G251" s="473" t="s">
        <v>533</v>
      </c>
      <c r="H251" s="474"/>
      <c r="I251" s="475" t="s">
        <v>849</v>
      </c>
      <c r="J251" s="476"/>
    </row>
    <row r="252" spans="1:10" x14ac:dyDescent="0.25">
      <c r="A252" s="440" t="s">
        <v>527</v>
      </c>
      <c r="B252" s="441"/>
      <c r="C252" s="441"/>
      <c r="D252" s="442"/>
      <c r="E252" s="448"/>
      <c r="F252" s="448"/>
      <c r="G252" s="448">
        <v>238240</v>
      </c>
      <c r="H252" s="448"/>
      <c r="I252" s="449"/>
      <c r="J252" s="449"/>
    </row>
    <row r="253" spans="1:10" x14ac:dyDescent="0.25">
      <c r="A253" s="444" t="s">
        <v>528</v>
      </c>
      <c r="B253" s="445"/>
      <c r="C253" s="445"/>
      <c r="D253" s="446"/>
      <c r="E253" s="431"/>
      <c r="F253" s="431"/>
      <c r="G253" s="432"/>
      <c r="H253" s="432"/>
      <c r="I253" s="447"/>
      <c r="J253" s="447"/>
    </row>
    <row r="254" spans="1:10" x14ac:dyDescent="0.25">
      <c r="A254" s="440" t="s">
        <v>529</v>
      </c>
      <c r="B254" s="441"/>
      <c r="C254" s="441"/>
      <c r="D254" s="442"/>
      <c r="E254" s="448"/>
      <c r="F254" s="448"/>
      <c r="G254" s="448">
        <v>18621</v>
      </c>
      <c r="H254" s="448"/>
      <c r="I254" s="449"/>
      <c r="J254" s="449"/>
    </row>
    <row r="255" spans="1:10" x14ac:dyDescent="0.25">
      <c r="A255" s="444" t="s">
        <v>530</v>
      </c>
      <c r="B255" s="445"/>
      <c r="C255" s="445"/>
      <c r="D255" s="446"/>
      <c r="E255" s="431"/>
      <c r="F255" s="431"/>
      <c r="G255" s="432">
        <v>136425</v>
      </c>
      <c r="H255" s="432"/>
      <c r="I255" s="447"/>
      <c r="J255" s="447"/>
    </row>
    <row r="256" spans="1:10" x14ac:dyDescent="0.25">
      <c r="A256" s="440" t="s">
        <v>531</v>
      </c>
      <c r="B256" s="441"/>
      <c r="C256" s="441"/>
      <c r="D256" s="442"/>
      <c r="E256" s="448"/>
      <c r="F256" s="448"/>
      <c r="G256" s="448"/>
      <c r="H256" s="448"/>
      <c r="I256" s="449"/>
      <c r="J256" s="449"/>
    </row>
    <row r="257" spans="1:10" x14ac:dyDescent="0.25">
      <c r="A257" s="444" t="s">
        <v>532</v>
      </c>
      <c r="B257" s="445"/>
      <c r="C257" s="445"/>
      <c r="D257" s="446"/>
      <c r="E257" s="431"/>
      <c r="F257" s="431"/>
      <c r="G257" s="432"/>
      <c r="H257" s="432"/>
      <c r="I257" s="447"/>
      <c r="J257" s="447"/>
    </row>
    <row r="258" spans="1:10" x14ac:dyDescent="0.25">
      <c r="A258" s="440" t="s">
        <v>537</v>
      </c>
      <c r="B258" s="441"/>
      <c r="C258" s="441"/>
      <c r="D258" s="442"/>
      <c r="E258" s="443"/>
      <c r="F258" s="443"/>
      <c r="G258" s="443"/>
      <c r="H258" s="443"/>
      <c r="I258" s="437"/>
      <c r="J258" s="437"/>
    </row>
    <row r="259" spans="1:10" x14ac:dyDescent="0.25">
      <c r="A259" s="428"/>
      <c r="B259" s="429"/>
      <c r="C259" s="429"/>
      <c r="D259" s="430"/>
      <c r="E259" s="431"/>
      <c r="F259" s="431"/>
      <c r="G259" s="432"/>
      <c r="H259" s="432"/>
      <c r="I259" s="432"/>
      <c r="J259" s="432"/>
    </row>
    <row r="260" spans="1:10" x14ac:dyDescent="0.25">
      <c r="A260" s="428"/>
      <c r="B260" s="429"/>
      <c r="C260" s="429"/>
      <c r="D260" s="430"/>
      <c r="E260" s="431"/>
      <c r="F260" s="431"/>
      <c r="G260" s="432"/>
      <c r="H260" s="432"/>
      <c r="I260" s="432"/>
      <c r="J260" s="432"/>
    </row>
    <row r="261" spans="1:10" x14ac:dyDescent="0.25">
      <c r="A261" s="428"/>
      <c r="B261" s="429"/>
      <c r="C261" s="429"/>
      <c r="D261" s="430"/>
      <c r="E261" s="431"/>
      <c r="F261" s="431"/>
      <c r="G261" s="432"/>
      <c r="H261" s="432"/>
      <c r="I261" s="432"/>
      <c r="J261" s="432"/>
    </row>
    <row r="262" spans="1:10" x14ac:dyDescent="0.25">
      <c r="A262" s="433" t="s">
        <v>534</v>
      </c>
      <c r="B262" s="434"/>
      <c r="C262" s="434"/>
      <c r="D262" s="435"/>
      <c r="E262" s="436">
        <f>SUM(E252:E261)</f>
        <v>0</v>
      </c>
      <c r="F262" s="436"/>
      <c r="G262" s="436">
        <f>SUM(G252:G261)</f>
        <v>393286</v>
      </c>
      <c r="H262" s="436"/>
      <c r="I262" s="436">
        <f>SUM(I252:I261)</f>
        <v>0</v>
      </c>
      <c r="J262" s="436"/>
    </row>
    <row r="263" spans="1:10" x14ac:dyDescent="0.25">
      <c r="A263" s="485" t="s">
        <v>861</v>
      </c>
      <c r="B263" s="486"/>
      <c r="C263" s="486"/>
      <c r="D263" s="486"/>
      <c r="E263" s="486"/>
      <c r="F263" s="486"/>
      <c r="G263" s="486"/>
      <c r="H263" s="486"/>
      <c r="I263" s="486"/>
      <c r="J263" s="487"/>
    </row>
    <row r="264" spans="1:10" x14ac:dyDescent="0.25">
      <c r="A264" s="488" t="s">
        <v>862</v>
      </c>
      <c r="B264" s="489"/>
      <c r="C264" s="489"/>
      <c r="D264" s="489"/>
      <c r="E264" s="489"/>
      <c r="F264" s="489"/>
      <c r="G264" s="489"/>
      <c r="H264" s="489"/>
      <c r="I264" s="489"/>
      <c r="J264" s="490"/>
    </row>
    <row r="265" spans="1:10" x14ac:dyDescent="0.25">
      <c r="A265" s="488" t="s">
        <v>863</v>
      </c>
      <c r="B265" s="489"/>
      <c r="C265" s="489"/>
      <c r="D265" s="489"/>
      <c r="E265" s="489"/>
      <c r="F265" s="489"/>
      <c r="G265" s="489"/>
      <c r="H265" s="489"/>
      <c r="I265" s="489"/>
      <c r="J265" s="490"/>
    </row>
    <row r="266" spans="1:10" x14ac:dyDescent="0.25">
      <c r="A266" s="491" t="s">
        <v>864</v>
      </c>
      <c r="B266" s="492"/>
      <c r="C266" s="492"/>
      <c r="D266" s="492"/>
      <c r="E266" s="492"/>
      <c r="F266" s="492"/>
      <c r="G266" s="492"/>
      <c r="H266" s="492"/>
      <c r="I266" s="492"/>
      <c r="J266" s="493"/>
    </row>
    <row r="267" spans="1:10" x14ac:dyDescent="0.25">
      <c r="A267" s="300" t="s">
        <v>951</v>
      </c>
      <c r="B267" s="477"/>
      <c r="C267" s="477"/>
      <c r="D267" s="477"/>
      <c r="E267" s="477"/>
      <c r="F267" s="477"/>
      <c r="G267" s="477"/>
      <c r="H267" s="477"/>
      <c r="I267" s="477"/>
      <c r="J267" s="478"/>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79"/>
      <c r="B285" s="480"/>
      <c r="C285" s="480"/>
      <c r="D285" s="480"/>
      <c r="E285" s="480"/>
      <c r="F285" s="480"/>
      <c r="G285" s="480"/>
      <c r="H285" s="480"/>
      <c r="I285" s="480"/>
      <c r="J285" s="481"/>
    </row>
    <row r="286" spans="1:10" x14ac:dyDescent="0.25">
      <c r="A286" s="482"/>
      <c r="B286" s="483"/>
      <c r="C286" s="483"/>
      <c r="D286" s="483"/>
      <c r="E286" s="483"/>
      <c r="F286" s="483"/>
      <c r="G286" s="483"/>
      <c r="H286" s="483"/>
      <c r="I286" s="483"/>
      <c r="J286" s="484"/>
    </row>
    <row r="288" spans="1:10" ht="15.6" x14ac:dyDescent="0.3">
      <c r="A288" s="350" t="s">
        <v>848</v>
      </c>
      <c r="B288" s="351"/>
      <c r="C288" s="351"/>
      <c r="D288" s="351"/>
      <c r="E288" s="351"/>
      <c r="F288" s="351"/>
      <c r="G288" s="351"/>
      <c r="H288" s="348" t="str">
        <f>'CONTACT INFORMATION'!$A$24</f>
        <v>San Mateo</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855</v>
      </c>
      <c r="B290" s="458"/>
      <c r="C290" s="458"/>
      <c r="D290" s="458"/>
      <c r="E290" s="458"/>
      <c r="F290" s="458"/>
      <c r="G290" s="458"/>
      <c r="H290" s="458"/>
      <c r="I290" s="458"/>
      <c r="J290" s="459"/>
    </row>
    <row r="291" spans="1:10" x14ac:dyDescent="0.25">
      <c r="A291" s="454" t="s">
        <v>854</v>
      </c>
      <c r="B291" s="455"/>
      <c r="C291" s="455"/>
      <c r="D291" s="456"/>
      <c r="E291" s="526" t="s">
        <v>940</v>
      </c>
      <c r="F291" s="527"/>
      <c r="G291" s="527"/>
      <c r="H291" s="527"/>
      <c r="I291" s="527"/>
      <c r="J291" s="528"/>
    </row>
    <row r="292" spans="1:10" x14ac:dyDescent="0.25">
      <c r="A292" s="494" t="s">
        <v>853</v>
      </c>
      <c r="B292" s="495"/>
      <c r="C292" s="495"/>
      <c r="D292" s="496"/>
      <c r="E292" s="529"/>
      <c r="F292" s="530"/>
      <c r="G292" s="530"/>
      <c r="H292" s="530"/>
      <c r="I292" s="530"/>
      <c r="J292" s="531"/>
    </row>
    <row r="293" spans="1:10" x14ac:dyDescent="0.25">
      <c r="A293" s="523" t="s">
        <v>808</v>
      </c>
      <c r="B293" s="524"/>
      <c r="C293" s="524"/>
      <c r="D293" s="525"/>
      <c r="E293" s="470" t="s">
        <v>493</v>
      </c>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v>20126</v>
      </c>
      <c r="H297" s="448"/>
      <c r="I297" s="449"/>
      <c r="J297" s="449"/>
    </row>
    <row r="298" spans="1:10" x14ac:dyDescent="0.25">
      <c r="A298" s="444" t="s">
        <v>530</v>
      </c>
      <c r="B298" s="445"/>
      <c r="C298" s="445"/>
      <c r="D298" s="446"/>
      <c r="E298" s="431"/>
      <c r="F298" s="431"/>
      <c r="G298" s="432">
        <v>139317</v>
      </c>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0</v>
      </c>
      <c r="F305" s="436"/>
      <c r="G305" s="436">
        <f>SUM(G295:G304)</f>
        <v>159443</v>
      </c>
      <c r="H305" s="436"/>
      <c r="I305" s="436">
        <f>SUM(I295:I304)</f>
        <v>0</v>
      </c>
      <c r="J305" s="436"/>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300" t="s">
        <v>952</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82"/>
      <c r="B330" s="483"/>
      <c r="C330" s="483"/>
      <c r="D330" s="483"/>
      <c r="E330" s="483"/>
      <c r="F330" s="483"/>
      <c r="G330" s="483"/>
      <c r="H330" s="483"/>
      <c r="I330" s="483"/>
      <c r="J330" s="484"/>
    </row>
    <row r="332" spans="1:10" ht="15.6" x14ac:dyDescent="0.3">
      <c r="A332" s="350" t="s">
        <v>848</v>
      </c>
      <c r="B332" s="351"/>
      <c r="C332" s="351"/>
      <c r="D332" s="351"/>
      <c r="E332" s="351"/>
      <c r="F332" s="351"/>
      <c r="G332" s="351"/>
      <c r="H332" s="348" t="str">
        <f>'CONTACT INFORMATION'!$A$24</f>
        <v>San Mateo</v>
      </c>
      <c r="I332" s="348"/>
      <c r="J332" s="349"/>
    </row>
    <row r="333" spans="1:10" ht="8.1" customHeight="1" x14ac:dyDescent="0.25">
      <c r="A333" s="163"/>
      <c r="B333" s="163"/>
      <c r="C333" s="163"/>
      <c r="D333" s="163"/>
      <c r="E333" s="163"/>
      <c r="F333" s="163"/>
      <c r="G333" s="163"/>
      <c r="H333" s="163"/>
      <c r="I333" s="163"/>
      <c r="J333" s="163"/>
    </row>
    <row r="334" spans="1:10" ht="13.8" x14ac:dyDescent="0.25">
      <c r="A334" s="457" t="s">
        <v>856</v>
      </c>
      <c r="B334" s="458"/>
      <c r="C334" s="458"/>
      <c r="D334" s="458"/>
      <c r="E334" s="458"/>
      <c r="F334" s="458"/>
      <c r="G334" s="458"/>
      <c r="H334" s="458"/>
      <c r="I334" s="458"/>
      <c r="J334" s="459"/>
    </row>
    <row r="335" spans="1:10" x14ac:dyDescent="0.25">
      <c r="A335" s="454" t="s">
        <v>854</v>
      </c>
      <c r="B335" s="455"/>
      <c r="C335" s="455"/>
      <c r="D335" s="456"/>
      <c r="E335" s="526" t="s">
        <v>941</v>
      </c>
      <c r="F335" s="527"/>
      <c r="G335" s="527"/>
      <c r="H335" s="527"/>
      <c r="I335" s="527"/>
      <c r="J335" s="528"/>
    </row>
    <row r="336" spans="1:10" x14ac:dyDescent="0.25">
      <c r="A336" s="494" t="s">
        <v>853</v>
      </c>
      <c r="B336" s="495"/>
      <c r="C336" s="495"/>
      <c r="D336" s="496"/>
      <c r="E336" s="529"/>
      <c r="F336" s="530"/>
      <c r="G336" s="530"/>
      <c r="H336" s="530"/>
      <c r="I336" s="530"/>
      <c r="J336" s="531"/>
    </row>
    <row r="337" spans="1:10" x14ac:dyDescent="0.25">
      <c r="A337" s="523" t="s">
        <v>808</v>
      </c>
      <c r="B337" s="524"/>
      <c r="C337" s="524"/>
      <c r="D337" s="525"/>
      <c r="E337" s="470" t="s">
        <v>326</v>
      </c>
      <c r="F337" s="471"/>
      <c r="G337" s="471"/>
      <c r="H337" s="471"/>
      <c r="I337" s="471"/>
      <c r="J337" s="472"/>
    </row>
    <row r="338" spans="1:10" ht="27" customHeight="1" x14ac:dyDescent="0.25">
      <c r="A338" s="157"/>
      <c r="B338" s="208"/>
      <c r="C338" s="208"/>
      <c r="D338" s="208"/>
      <c r="E338" s="473" t="s">
        <v>535</v>
      </c>
      <c r="F338" s="474"/>
      <c r="G338" s="473" t="s">
        <v>533</v>
      </c>
      <c r="H338" s="474"/>
      <c r="I338" s="475" t="s">
        <v>849</v>
      </c>
      <c r="J338" s="476"/>
    </row>
    <row r="339" spans="1:10" x14ac:dyDescent="0.25">
      <c r="A339" s="440" t="s">
        <v>527</v>
      </c>
      <c r="B339" s="441"/>
      <c r="C339" s="441"/>
      <c r="D339" s="442"/>
      <c r="E339" s="448"/>
      <c r="F339" s="448"/>
      <c r="G339" s="448">
        <v>151346</v>
      </c>
      <c r="H339" s="448"/>
      <c r="I339" s="449"/>
      <c r="J339" s="449"/>
    </row>
    <row r="340" spans="1:10" x14ac:dyDescent="0.25">
      <c r="A340" s="444" t="s">
        <v>528</v>
      </c>
      <c r="B340" s="445"/>
      <c r="C340" s="445"/>
      <c r="D340" s="446"/>
      <c r="E340" s="431"/>
      <c r="F340" s="431"/>
      <c r="G340" s="432"/>
      <c r="H340" s="432"/>
      <c r="I340" s="447"/>
      <c r="J340" s="447"/>
    </row>
    <row r="341" spans="1:10" x14ac:dyDescent="0.25">
      <c r="A341" s="440" t="s">
        <v>529</v>
      </c>
      <c r="B341" s="441"/>
      <c r="C341" s="441"/>
      <c r="D341" s="442"/>
      <c r="E341" s="448"/>
      <c r="F341" s="448"/>
      <c r="G341" s="448"/>
      <c r="H341" s="448"/>
      <c r="I341" s="449"/>
      <c r="J341" s="449"/>
    </row>
    <row r="342" spans="1:10" x14ac:dyDescent="0.25">
      <c r="A342" s="444" t="s">
        <v>530</v>
      </c>
      <c r="B342" s="445"/>
      <c r="C342" s="445"/>
      <c r="D342" s="446"/>
      <c r="E342" s="431"/>
      <c r="F342" s="431"/>
      <c r="G342" s="432"/>
      <c r="H342" s="432"/>
      <c r="I342" s="447"/>
      <c r="J342" s="447"/>
    </row>
    <row r="343" spans="1:10" x14ac:dyDescent="0.25">
      <c r="A343" s="440" t="s">
        <v>531</v>
      </c>
      <c r="B343" s="441"/>
      <c r="C343" s="441"/>
      <c r="D343" s="442"/>
      <c r="E343" s="448"/>
      <c r="F343" s="448"/>
      <c r="G343" s="448"/>
      <c r="H343" s="448"/>
      <c r="I343" s="449"/>
      <c r="J343" s="449"/>
    </row>
    <row r="344" spans="1:10" x14ac:dyDescent="0.25">
      <c r="A344" s="444" t="s">
        <v>532</v>
      </c>
      <c r="B344" s="445"/>
      <c r="C344" s="445"/>
      <c r="D344" s="446"/>
      <c r="E344" s="431"/>
      <c r="F344" s="431"/>
      <c r="G344" s="432"/>
      <c r="H344" s="432"/>
      <c r="I344" s="447"/>
      <c r="J344" s="447"/>
    </row>
    <row r="345" spans="1:10" x14ac:dyDescent="0.25">
      <c r="A345" s="440" t="s">
        <v>537</v>
      </c>
      <c r="B345" s="441"/>
      <c r="C345" s="441"/>
      <c r="D345" s="442"/>
      <c r="E345" s="443"/>
      <c r="F345" s="443"/>
      <c r="G345" s="443"/>
      <c r="H345" s="443"/>
      <c r="I345" s="437"/>
      <c r="J345" s="437"/>
    </row>
    <row r="346" spans="1:10" x14ac:dyDescent="0.25">
      <c r="A346" s="428"/>
      <c r="B346" s="429"/>
      <c r="C346" s="429"/>
      <c r="D346" s="430"/>
      <c r="E346" s="431"/>
      <c r="F346" s="431"/>
      <c r="G346" s="432"/>
      <c r="H346" s="432"/>
      <c r="I346" s="432"/>
      <c r="J346" s="432"/>
    </row>
    <row r="347" spans="1:10" x14ac:dyDescent="0.25">
      <c r="A347" s="428"/>
      <c r="B347" s="429"/>
      <c r="C347" s="429"/>
      <c r="D347" s="430"/>
      <c r="E347" s="431"/>
      <c r="F347" s="431"/>
      <c r="G347" s="432"/>
      <c r="H347" s="432"/>
      <c r="I347" s="432"/>
      <c r="J347" s="432"/>
    </row>
    <row r="348" spans="1:10" x14ac:dyDescent="0.25">
      <c r="A348" s="428"/>
      <c r="B348" s="429"/>
      <c r="C348" s="429"/>
      <c r="D348" s="430"/>
      <c r="E348" s="431"/>
      <c r="F348" s="431"/>
      <c r="G348" s="432"/>
      <c r="H348" s="432"/>
      <c r="I348" s="432"/>
      <c r="J348" s="432"/>
    </row>
    <row r="349" spans="1:10" x14ac:dyDescent="0.25">
      <c r="A349" s="433" t="s">
        <v>534</v>
      </c>
      <c r="B349" s="434"/>
      <c r="C349" s="434"/>
      <c r="D349" s="435"/>
      <c r="E349" s="436">
        <f>SUM(E339:E348)</f>
        <v>0</v>
      </c>
      <c r="F349" s="436"/>
      <c r="G349" s="436">
        <f>SUM(G339:G348)</f>
        <v>151346</v>
      </c>
      <c r="H349" s="436"/>
      <c r="I349" s="436">
        <f>SUM(I339:I348)</f>
        <v>0</v>
      </c>
      <c r="J349" s="436"/>
    </row>
    <row r="350" spans="1:10" x14ac:dyDescent="0.25">
      <c r="A350" s="485" t="s">
        <v>861</v>
      </c>
      <c r="B350" s="486"/>
      <c r="C350" s="486"/>
      <c r="D350" s="486"/>
      <c r="E350" s="486"/>
      <c r="F350" s="486"/>
      <c r="G350" s="486"/>
      <c r="H350" s="486"/>
      <c r="I350" s="486"/>
      <c r="J350" s="487"/>
    </row>
    <row r="351" spans="1:10" x14ac:dyDescent="0.25">
      <c r="A351" s="488" t="s">
        <v>862</v>
      </c>
      <c r="B351" s="489"/>
      <c r="C351" s="489"/>
      <c r="D351" s="489"/>
      <c r="E351" s="489"/>
      <c r="F351" s="489"/>
      <c r="G351" s="489"/>
      <c r="H351" s="489"/>
      <c r="I351" s="489"/>
      <c r="J351" s="490"/>
    </row>
    <row r="352" spans="1:10" x14ac:dyDescent="0.25">
      <c r="A352" s="488" t="s">
        <v>863</v>
      </c>
      <c r="B352" s="489"/>
      <c r="C352" s="489"/>
      <c r="D352" s="489"/>
      <c r="E352" s="489"/>
      <c r="F352" s="489"/>
      <c r="G352" s="489"/>
      <c r="H352" s="489"/>
      <c r="I352" s="489"/>
      <c r="J352" s="490"/>
    </row>
    <row r="353" spans="1:10" x14ac:dyDescent="0.25">
      <c r="A353" s="491" t="s">
        <v>864</v>
      </c>
      <c r="B353" s="492"/>
      <c r="C353" s="492"/>
      <c r="D353" s="492"/>
      <c r="E353" s="492"/>
      <c r="F353" s="492"/>
      <c r="G353" s="492"/>
      <c r="H353" s="492"/>
      <c r="I353" s="492"/>
      <c r="J353" s="493"/>
    </row>
    <row r="354" spans="1:10" x14ac:dyDescent="0.25">
      <c r="A354" s="300" t="s">
        <v>953</v>
      </c>
      <c r="B354" s="477"/>
      <c r="C354" s="477"/>
      <c r="D354" s="477"/>
      <c r="E354" s="477"/>
      <c r="F354" s="477"/>
      <c r="G354" s="477"/>
      <c r="H354" s="477"/>
      <c r="I354" s="477"/>
      <c r="J354" s="478"/>
    </row>
    <row r="355" spans="1:10" x14ac:dyDescent="0.25">
      <c r="A355" s="479"/>
      <c r="B355" s="480"/>
      <c r="C355" s="480"/>
      <c r="D355" s="480"/>
      <c r="E355" s="480"/>
      <c r="F355" s="480"/>
      <c r="G355" s="480"/>
      <c r="H355" s="480"/>
      <c r="I355" s="480"/>
      <c r="J355" s="481"/>
    </row>
    <row r="356" spans="1:10" x14ac:dyDescent="0.25">
      <c r="A356" s="479"/>
      <c r="B356" s="480"/>
      <c r="C356" s="480"/>
      <c r="D356" s="480"/>
      <c r="E356" s="480"/>
      <c r="F356" s="480"/>
      <c r="G356" s="480"/>
      <c r="H356" s="480"/>
      <c r="I356" s="480"/>
      <c r="J356" s="481"/>
    </row>
    <row r="357" spans="1:10" x14ac:dyDescent="0.25">
      <c r="A357" s="479"/>
      <c r="B357" s="480"/>
      <c r="C357" s="480"/>
      <c r="D357" s="480"/>
      <c r="E357" s="480"/>
      <c r="F357" s="480"/>
      <c r="G357" s="480"/>
      <c r="H357" s="480"/>
      <c r="I357" s="480"/>
      <c r="J357" s="481"/>
    </row>
    <row r="358" spans="1:10" x14ac:dyDescent="0.25">
      <c r="A358" s="479"/>
      <c r="B358" s="480"/>
      <c r="C358" s="480"/>
      <c r="D358" s="480"/>
      <c r="E358" s="480"/>
      <c r="F358" s="480"/>
      <c r="G358" s="480"/>
      <c r="H358" s="480"/>
      <c r="I358" s="480"/>
      <c r="J358" s="481"/>
    </row>
    <row r="359" spans="1:10" x14ac:dyDescent="0.25">
      <c r="A359" s="479"/>
      <c r="B359" s="480"/>
      <c r="C359" s="480"/>
      <c r="D359" s="480"/>
      <c r="E359" s="480"/>
      <c r="F359" s="480"/>
      <c r="G359" s="480"/>
      <c r="H359" s="480"/>
      <c r="I359" s="480"/>
      <c r="J359" s="481"/>
    </row>
    <row r="360" spans="1:10" x14ac:dyDescent="0.25">
      <c r="A360" s="479"/>
      <c r="B360" s="480"/>
      <c r="C360" s="480"/>
      <c r="D360" s="480"/>
      <c r="E360" s="480"/>
      <c r="F360" s="480"/>
      <c r="G360" s="480"/>
      <c r="H360" s="480"/>
      <c r="I360" s="480"/>
      <c r="J360" s="481"/>
    </row>
    <row r="361" spans="1:10" x14ac:dyDescent="0.25">
      <c r="A361" s="479"/>
      <c r="B361" s="480"/>
      <c r="C361" s="480"/>
      <c r="D361" s="480"/>
      <c r="E361" s="480"/>
      <c r="F361" s="480"/>
      <c r="G361" s="480"/>
      <c r="H361" s="480"/>
      <c r="I361" s="480"/>
      <c r="J361" s="481"/>
    </row>
    <row r="362" spans="1:10" x14ac:dyDescent="0.25">
      <c r="A362" s="479"/>
      <c r="B362" s="480"/>
      <c r="C362" s="480"/>
      <c r="D362" s="480"/>
      <c r="E362" s="480"/>
      <c r="F362" s="480"/>
      <c r="G362" s="480"/>
      <c r="H362" s="480"/>
      <c r="I362" s="480"/>
      <c r="J362" s="481"/>
    </row>
    <row r="363" spans="1:10" x14ac:dyDescent="0.25">
      <c r="A363" s="479"/>
      <c r="B363" s="480"/>
      <c r="C363" s="480"/>
      <c r="D363" s="480"/>
      <c r="E363" s="480"/>
      <c r="F363" s="480"/>
      <c r="G363" s="480"/>
      <c r="H363" s="480"/>
      <c r="I363" s="480"/>
      <c r="J363" s="481"/>
    </row>
    <row r="364" spans="1:10" x14ac:dyDescent="0.25">
      <c r="A364" s="479"/>
      <c r="B364" s="480"/>
      <c r="C364" s="480"/>
      <c r="D364" s="480"/>
      <c r="E364" s="480"/>
      <c r="F364" s="480"/>
      <c r="G364" s="480"/>
      <c r="H364" s="480"/>
      <c r="I364" s="480"/>
      <c r="J364" s="481"/>
    </row>
    <row r="365" spans="1:10" x14ac:dyDescent="0.25">
      <c r="A365" s="479"/>
      <c r="B365" s="480"/>
      <c r="C365" s="480"/>
      <c r="D365" s="480"/>
      <c r="E365" s="480"/>
      <c r="F365" s="480"/>
      <c r="G365" s="480"/>
      <c r="H365" s="480"/>
      <c r="I365" s="480"/>
      <c r="J365" s="481"/>
    </row>
    <row r="366" spans="1:10" x14ac:dyDescent="0.25">
      <c r="A366" s="479"/>
      <c r="B366" s="480"/>
      <c r="C366" s="480"/>
      <c r="D366" s="480"/>
      <c r="E366" s="480"/>
      <c r="F366" s="480"/>
      <c r="G366" s="480"/>
      <c r="H366" s="480"/>
      <c r="I366" s="480"/>
      <c r="J366" s="481"/>
    </row>
    <row r="367" spans="1:10" x14ac:dyDescent="0.25">
      <c r="A367" s="479"/>
      <c r="B367" s="480"/>
      <c r="C367" s="480"/>
      <c r="D367" s="480"/>
      <c r="E367" s="480"/>
      <c r="F367" s="480"/>
      <c r="G367" s="480"/>
      <c r="H367" s="480"/>
      <c r="I367" s="480"/>
      <c r="J367" s="481"/>
    </row>
    <row r="368" spans="1:10" x14ac:dyDescent="0.25">
      <c r="A368" s="479"/>
      <c r="B368" s="480"/>
      <c r="C368" s="480"/>
      <c r="D368" s="480"/>
      <c r="E368" s="480"/>
      <c r="F368" s="480"/>
      <c r="G368" s="480"/>
      <c r="H368" s="480"/>
      <c r="I368" s="480"/>
      <c r="J368" s="481"/>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82"/>
      <c r="B379" s="483"/>
      <c r="C379" s="483"/>
      <c r="D379" s="483"/>
      <c r="E379" s="483"/>
      <c r="F379" s="483"/>
      <c r="G379" s="483"/>
      <c r="H379" s="483"/>
      <c r="I379" s="483"/>
      <c r="J379" s="484"/>
    </row>
    <row r="381" spans="1:10" ht="15.6" x14ac:dyDescent="0.3">
      <c r="A381" s="350" t="s">
        <v>848</v>
      </c>
      <c r="B381" s="351"/>
      <c r="C381" s="351"/>
      <c r="D381" s="351"/>
      <c r="E381" s="351"/>
      <c r="F381" s="351"/>
      <c r="G381" s="351"/>
      <c r="H381" s="348" t="str">
        <f>'CONTACT INFORMATION'!$A$24</f>
        <v>San Mateo</v>
      </c>
      <c r="I381" s="348"/>
      <c r="J381" s="349"/>
    </row>
    <row r="382" spans="1:10" ht="8.1" customHeight="1" x14ac:dyDescent="0.25">
      <c r="A382" s="163"/>
      <c r="B382" s="163"/>
      <c r="C382" s="163"/>
      <c r="D382" s="163"/>
      <c r="E382" s="163"/>
      <c r="F382" s="163"/>
      <c r="G382" s="163"/>
      <c r="H382" s="163"/>
      <c r="I382" s="163"/>
      <c r="J382" s="163"/>
    </row>
    <row r="383" spans="1:10" ht="13.8" x14ac:dyDescent="0.25">
      <c r="A383" s="457" t="s">
        <v>857</v>
      </c>
      <c r="B383" s="458"/>
      <c r="C383" s="458"/>
      <c r="D383" s="458"/>
      <c r="E383" s="458"/>
      <c r="F383" s="458"/>
      <c r="G383" s="458"/>
      <c r="H383" s="458"/>
      <c r="I383" s="458"/>
      <c r="J383" s="459"/>
    </row>
    <row r="384" spans="1:10" x14ac:dyDescent="0.25">
      <c r="A384" s="454" t="s">
        <v>854</v>
      </c>
      <c r="B384" s="455"/>
      <c r="C384" s="455"/>
      <c r="D384" s="456"/>
      <c r="E384" s="526" t="s">
        <v>942</v>
      </c>
      <c r="F384" s="527"/>
      <c r="G384" s="527"/>
      <c r="H384" s="527"/>
      <c r="I384" s="527"/>
      <c r="J384" s="528"/>
    </row>
    <row r="385" spans="1:10" x14ac:dyDescent="0.25">
      <c r="A385" s="494" t="s">
        <v>853</v>
      </c>
      <c r="B385" s="495"/>
      <c r="C385" s="495"/>
      <c r="D385" s="496"/>
      <c r="E385" s="529"/>
      <c r="F385" s="530"/>
      <c r="G385" s="530"/>
      <c r="H385" s="530"/>
      <c r="I385" s="530"/>
      <c r="J385" s="531"/>
    </row>
    <row r="386" spans="1:10" x14ac:dyDescent="0.25">
      <c r="A386" s="523" t="s">
        <v>808</v>
      </c>
      <c r="B386" s="524"/>
      <c r="C386" s="524"/>
      <c r="D386" s="525"/>
      <c r="E386" s="470" t="s">
        <v>482</v>
      </c>
      <c r="F386" s="471"/>
      <c r="G386" s="471"/>
      <c r="H386" s="471"/>
      <c r="I386" s="471"/>
      <c r="J386" s="472"/>
    </row>
    <row r="387" spans="1:10" ht="27" customHeight="1" x14ac:dyDescent="0.25">
      <c r="A387" s="157"/>
      <c r="B387" s="208"/>
      <c r="C387" s="208"/>
      <c r="D387" s="208"/>
      <c r="E387" s="473" t="s">
        <v>535</v>
      </c>
      <c r="F387" s="474"/>
      <c r="G387" s="473" t="s">
        <v>533</v>
      </c>
      <c r="H387" s="474"/>
      <c r="I387" s="475" t="s">
        <v>849</v>
      </c>
      <c r="J387" s="476"/>
    </row>
    <row r="388" spans="1:10" x14ac:dyDescent="0.25">
      <c r="A388" s="440" t="s">
        <v>527</v>
      </c>
      <c r="B388" s="441"/>
      <c r="C388" s="441"/>
      <c r="D388" s="442"/>
      <c r="E388" s="448"/>
      <c r="F388" s="448"/>
      <c r="G388" s="448">
        <v>57678</v>
      </c>
      <c r="H388" s="448"/>
      <c r="I388" s="449"/>
      <c r="J388" s="449"/>
    </row>
    <row r="389" spans="1:10" x14ac:dyDescent="0.25">
      <c r="A389" s="444" t="s">
        <v>528</v>
      </c>
      <c r="B389" s="445"/>
      <c r="C389" s="445"/>
      <c r="D389" s="446"/>
      <c r="E389" s="431"/>
      <c r="F389" s="431"/>
      <c r="G389" s="432"/>
      <c r="H389" s="432"/>
      <c r="I389" s="447"/>
      <c r="J389" s="447"/>
    </row>
    <row r="390" spans="1:10" x14ac:dyDescent="0.25">
      <c r="A390" s="440" t="s">
        <v>529</v>
      </c>
      <c r="B390" s="441"/>
      <c r="C390" s="441"/>
      <c r="D390" s="442"/>
      <c r="E390" s="448"/>
      <c r="F390" s="448"/>
      <c r="G390" s="448"/>
      <c r="H390" s="448"/>
      <c r="I390" s="449"/>
      <c r="J390" s="449"/>
    </row>
    <row r="391" spans="1:10" x14ac:dyDescent="0.25">
      <c r="A391" s="444" t="s">
        <v>530</v>
      </c>
      <c r="B391" s="445"/>
      <c r="C391" s="445"/>
      <c r="D391" s="446"/>
      <c r="E391" s="431"/>
      <c r="F391" s="431"/>
      <c r="G391" s="432"/>
      <c r="H391" s="432"/>
      <c r="I391" s="447"/>
      <c r="J391" s="447"/>
    </row>
    <row r="392" spans="1:10" x14ac:dyDescent="0.25">
      <c r="A392" s="440" t="s">
        <v>531</v>
      </c>
      <c r="B392" s="441"/>
      <c r="C392" s="441"/>
      <c r="D392" s="442"/>
      <c r="E392" s="448"/>
      <c r="F392" s="448"/>
      <c r="G392" s="448"/>
      <c r="H392" s="448"/>
      <c r="I392" s="449"/>
      <c r="J392" s="449"/>
    </row>
    <row r="393" spans="1:10" x14ac:dyDescent="0.25">
      <c r="A393" s="444" t="s">
        <v>532</v>
      </c>
      <c r="B393" s="445"/>
      <c r="C393" s="445"/>
      <c r="D393" s="446"/>
      <c r="E393" s="431"/>
      <c r="F393" s="431"/>
      <c r="G393" s="432"/>
      <c r="H393" s="432"/>
      <c r="I393" s="447"/>
      <c r="J393" s="447"/>
    </row>
    <row r="394" spans="1:10" x14ac:dyDescent="0.25">
      <c r="A394" s="440" t="s">
        <v>537</v>
      </c>
      <c r="B394" s="441"/>
      <c r="C394" s="441"/>
      <c r="D394" s="442"/>
      <c r="E394" s="443"/>
      <c r="F394" s="443"/>
      <c r="G394" s="443"/>
      <c r="H394" s="443"/>
      <c r="I394" s="437"/>
      <c r="J394" s="437"/>
    </row>
    <row r="395" spans="1:10" x14ac:dyDescent="0.25">
      <c r="A395" s="428"/>
      <c r="B395" s="429"/>
      <c r="C395" s="429"/>
      <c r="D395" s="430"/>
      <c r="E395" s="431"/>
      <c r="F395" s="431"/>
      <c r="G395" s="432"/>
      <c r="H395" s="432"/>
      <c r="I395" s="432"/>
      <c r="J395" s="432"/>
    </row>
    <row r="396" spans="1:10" x14ac:dyDescent="0.25">
      <c r="A396" s="428"/>
      <c r="B396" s="429"/>
      <c r="C396" s="429"/>
      <c r="D396" s="430"/>
      <c r="E396" s="431"/>
      <c r="F396" s="431"/>
      <c r="G396" s="432"/>
      <c r="H396" s="432"/>
      <c r="I396" s="432"/>
      <c r="J396" s="432"/>
    </row>
    <row r="397" spans="1:10" x14ac:dyDescent="0.25">
      <c r="A397" s="428"/>
      <c r="B397" s="429"/>
      <c r="C397" s="429"/>
      <c r="D397" s="430"/>
      <c r="E397" s="431"/>
      <c r="F397" s="431"/>
      <c r="G397" s="432"/>
      <c r="H397" s="432"/>
      <c r="I397" s="432"/>
      <c r="J397" s="432"/>
    </row>
    <row r="398" spans="1:10" x14ac:dyDescent="0.25">
      <c r="A398" s="433" t="s">
        <v>534</v>
      </c>
      <c r="B398" s="434"/>
      <c r="C398" s="434"/>
      <c r="D398" s="435"/>
      <c r="E398" s="436">
        <f>SUM(E388:E397)</f>
        <v>0</v>
      </c>
      <c r="F398" s="436"/>
      <c r="G398" s="436">
        <f>SUM(G388:G397)</f>
        <v>57678</v>
      </c>
      <c r="H398" s="436"/>
      <c r="I398" s="436">
        <f>SUM(I388:I397)</f>
        <v>0</v>
      </c>
      <c r="J398" s="436"/>
    </row>
    <row r="399" spans="1:10" x14ac:dyDescent="0.25">
      <c r="A399" s="485" t="s">
        <v>861</v>
      </c>
      <c r="B399" s="486"/>
      <c r="C399" s="486"/>
      <c r="D399" s="486"/>
      <c r="E399" s="486"/>
      <c r="F399" s="486"/>
      <c r="G399" s="486"/>
      <c r="H399" s="486"/>
      <c r="I399" s="486"/>
      <c r="J399" s="487"/>
    </row>
    <row r="400" spans="1:10" x14ac:dyDescent="0.25">
      <c r="A400" s="488" t="s">
        <v>862</v>
      </c>
      <c r="B400" s="489"/>
      <c r="C400" s="489"/>
      <c r="D400" s="489"/>
      <c r="E400" s="489"/>
      <c r="F400" s="489"/>
      <c r="G400" s="489"/>
      <c r="H400" s="489"/>
      <c r="I400" s="489"/>
      <c r="J400" s="490"/>
    </row>
    <row r="401" spans="1:10" x14ac:dyDescent="0.25">
      <c r="A401" s="488" t="s">
        <v>863</v>
      </c>
      <c r="B401" s="489"/>
      <c r="C401" s="489"/>
      <c r="D401" s="489"/>
      <c r="E401" s="489"/>
      <c r="F401" s="489"/>
      <c r="G401" s="489"/>
      <c r="H401" s="489"/>
      <c r="I401" s="489"/>
      <c r="J401" s="490"/>
    </row>
    <row r="402" spans="1:10" x14ac:dyDescent="0.25">
      <c r="A402" s="491" t="s">
        <v>864</v>
      </c>
      <c r="B402" s="492"/>
      <c r="C402" s="492"/>
      <c r="D402" s="492"/>
      <c r="E402" s="492"/>
      <c r="F402" s="492"/>
      <c r="G402" s="492"/>
      <c r="H402" s="492"/>
      <c r="I402" s="492"/>
      <c r="J402" s="493"/>
    </row>
    <row r="403" spans="1:10" x14ac:dyDescent="0.25">
      <c r="A403" s="300" t="s">
        <v>955</v>
      </c>
      <c r="B403" s="477"/>
      <c r="C403" s="477"/>
      <c r="D403" s="477"/>
      <c r="E403" s="477"/>
      <c r="F403" s="477"/>
      <c r="G403" s="477"/>
      <c r="H403" s="477"/>
      <c r="I403" s="477"/>
      <c r="J403" s="478"/>
    </row>
    <row r="404" spans="1:10" x14ac:dyDescent="0.25">
      <c r="A404" s="479"/>
      <c r="B404" s="480"/>
      <c r="C404" s="480"/>
      <c r="D404" s="480"/>
      <c r="E404" s="480"/>
      <c r="F404" s="480"/>
      <c r="G404" s="480"/>
      <c r="H404" s="480"/>
      <c r="I404" s="480"/>
      <c r="J404" s="481"/>
    </row>
    <row r="405" spans="1:10" x14ac:dyDescent="0.25">
      <c r="A405" s="479"/>
      <c r="B405" s="480"/>
      <c r="C405" s="480"/>
      <c r="D405" s="480"/>
      <c r="E405" s="480"/>
      <c r="F405" s="480"/>
      <c r="G405" s="480"/>
      <c r="H405" s="480"/>
      <c r="I405" s="480"/>
      <c r="J405" s="481"/>
    </row>
    <row r="406" spans="1:10" x14ac:dyDescent="0.25">
      <c r="A406" s="479"/>
      <c r="B406" s="480"/>
      <c r="C406" s="480"/>
      <c r="D406" s="480"/>
      <c r="E406" s="480"/>
      <c r="F406" s="480"/>
      <c r="G406" s="480"/>
      <c r="H406" s="480"/>
      <c r="I406" s="480"/>
      <c r="J406" s="481"/>
    </row>
    <row r="407" spans="1:10" x14ac:dyDescent="0.25">
      <c r="A407" s="479"/>
      <c r="B407" s="480"/>
      <c r="C407" s="480"/>
      <c r="D407" s="480"/>
      <c r="E407" s="480"/>
      <c r="F407" s="480"/>
      <c r="G407" s="480"/>
      <c r="H407" s="480"/>
      <c r="I407" s="480"/>
      <c r="J407" s="481"/>
    </row>
    <row r="408" spans="1:10" x14ac:dyDescent="0.25">
      <c r="A408" s="479"/>
      <c r="B408" s="480"/>
      <c r="C408" s="480"/>
      <c r="D408" s="480"/>
      <c r="E408" s="480"/>
      <c r="F408" s="480"/>
      <c r="G408" s="480"/>
      <c r="H408" s="480"/>
      <c r="I408" s="480"/>
      <c r="J408" s="481"/>
    </row>
    <row r="409" spans="1:10" x14ac:dyDescent="0.25">
      <c r="A409" s="479"/>
      <c r="B409" s="480"/>
      <c r="C409" s="480"/>
      <c r="D409" s="480"/>
      <c r="E409" s="480"/>
      <c r="F409" s="480"/>
      <c r="G409" s="480"/>
      <c r="H409" s="480"/>
      <c r="I409" s="480"/>
      <c r="J409" s="481"/>
    </row>
    <row r="410" spans="1:10" x14ac:dyDescent="0.25">
      <c r="A410" s="479"/>
      <c r="B410" s="480"/>
      <c r="C410" s="480"/>
      <c r="D410" s="480"/>
      <c r="E410" s="480"/>
      <c r="F410" s="480"/>
      <c r="G410" s="480"/>
      <c r="H410" s="480"/>
      <c r="I410" s="480"/>
      <c r="J410" s="481"/>
    </row>
    <row r="411" spans="1:10" x14ac:dyDescent="0.25">
      <c r="A411" s="479"/>
      <c r="B411" s="480"/>
      <c r="C411" s="480"/>
      <c r="D411" s="480"/>
      <c r="E411" s="480"/>
      <c r="F411" s="480"/>
      <c r="G411" s="480"/>
      <c r="H411" s="480"/>
      <c r="I411" s="480"/>
      <c r="J411" s="481"/>
    </row>
    <row r="412" spans="1:10" x14ac:dyDescent="0.25">
      <c r="A412" s="479"/>
      <c r="B412" s="480"/>
      <c r="C412" s="480"/>
      <c r="D412" s="480"/>
      <c r="E412" s="480"/>
      <c r="F412" s="480"/>
      <c r="G412" s="480"/>
      <c r="H412" s="480"/>
      <c r="I412" s="480"/>
      <c r="J412" s="481"/>
    </row>
    <row r="413" spans="1:10" x14ac:dyDescent="0.25">
      <c r="A413" s="479"/>
      <c r="B413" s="480"/>
      <c r="C413" s="480"/>
      <c r="D413" s="480"/>
      <c r="E413" s="480"/>
      <c r="F413" s="480"/>
      <c r="G413" s="480"/>
      <c r="H413" s="480"/>
      <c r="I413" s="480"/>
      <c r="J413" s="481"/>
    </row>
    <row r="414" spans="1:10" x14ac:dyDescent="0.25">
      <c r="A414" s="479"/>
      <c r="B414" s="480"/>
      <c r="C414" s="480"/>
      <c r="D414" s="480"/>
      <c r="E414" s="480"/>
      <c r="F414" s="480"/>
      <c r="G414" s="480"/>
      <c r="H414" s="480"/>
      <c r="I414" s="480"/>
      <c r="J414" s="481"/>
    </row>
    <row r="415" spans="1:10" x14ac:dyDescent="0.25">
      <c r="A415" s="479"/>
      <c r="B415" s="480"/>
      <c r="C415" s="480"/>
      <c r="D415" s="480"/>
      <c r="E415" s="480"/>
      <c r="F415" s="480"/>
      <c r="G415" s="480"/>
      <c r="H415" s="480"/>
      <c r="I415" s="480"/>
      <c r="J415" s="481"/>
    </row>
    <row r="416" spans="1:10" x14ac:dyDescent="0.25">
      <c r="A416" s="482"/>
      <c r="B416" s="483"/>
      <c r="C416" s="483"/>
      <c r="D416" s="483"/>
      <c r="E416" s="483"/>
      <c r="F416" s="483"/>
      <c r="G416" s="483"/>
      <c r="H416" s="483"/>
      <c r="I416" s="483"/>
      <c r="J416" s="484"/>
    </row>
    <row r="418" spans="1:10" ht="15.6" x14ac:dyDescent="0.3">
      <c r="A418" s="350" t="s">
        <v>848</v>
      </c>
      <c r="B418" s="351"/>
      <c r="C418" s="351"/>
      <c r="D418" s="351"/>
      <c r="E418" s="351"/>
      <c r="F418" s="351"/>
      <c r="G418" s="351"/>
      <c r="H418" s="348" t="str">
        <f>'CONTACT INFORMATION'!$A$24</f>
        <v>San Mateo</v>
      </c>
      <c r="I418" s="348"/>
      <c r="J418" s="349"/>
    </row>
    <row r="419" spans="1:10" ht="8.1" customHeight="1" x14ac:dyDescent="0.25">
      <c r="A419" s="163"/>
      <c r="B419" s="163"/>
      <c r="C419" s="163"/>
      <c r="D419" s="163"/>
      <c r="E419" s="163"/>
      <c r="F419" s="163"/>
      <c r="G419" s="163"/>
      <c r="H419" s="163"/>
      <c r="I419" s="163"/>
      <c r="J419" s="163"/>
    </row>
    <row r="420" spans="1:10" ht="13.8" x14ac:dyDescent="0.25">
      <c r="A420" s="457" t="s">
        <v>858</v>
      </c>
      <c r="B420" s="458"/>
      <c r="C420" s="458"/>
      <c r="D420" s="458"/>
      <c r="E420" s="458"/>
      <c r="F420" s="458"/>
      <c r="G420" s="458"/>
      <c r="H420" s="458"/>
      <c r="I420" s="458"/>
      <c r="J420" s="459"/>
    </row>
    <row r="421" spans="1:10" ht="12.75" customHeight="1" x14ac:dyDescent="0.25">
      <c r="A421" s="454" t="s">
        <v>854</v>
      </c>
      <c r="B421" s="455"/>
      <c r="C421" s="455"/>
      <c r="D421" s="456"/>
      <c r="E421" s="526" t="s">
        <v>943</v>
      </c>
      <c r="F421" s="527"/>
      <c r="G421" s="527"/>
      <c r="H421" s="527"/>
      <c r="I421" s="527"/>
      <c r="J421" s="528"/>
    </row>
    <row r="422" spans="1:10" ht="12.75" customHeight="1" x14ac:dyDescent="0.25">
      <c r="A422" s="494" t="s">
        <v>853</v>
      </c>
      <c r="B422" s="495"/>
      <c r="C422" s="495"/>
      <c r="D422" s="496"/>
      <c r="E422" s="529"/>
      <c r="F422" s="530"/>
      <c r="G422" s="530"/>
      <c r="H422" s="530"/>
      <c r="I422" s="530"/>
      <c r="J422" s="531"/>
    </row>
    <row r="423" spans="1:10" x14ac:dyDescent="0.25">
      <c r="A423" s="523" t="s">
        <v>808</v>
      </c>
      <c r="B423" s="524"/>
      <c r="C423" s="524"/>
      <c r="D423" s="525"/>
      <c r="E423" s="470" t="s">
        <v>517</v>
      </c>
      <c r="F423" s="471"/>
      <c r="G423" s="471"/>
      <c r="H423" s="471"/>
      <c r="I423" s="471"/>
      <c r="J423" s="472"/>
    </row>
    <row r="424" spans="1:10" ht="27" customHeight="1" x14ac:dyDescent="0.25">
      <c r="A424" s="157"/>
      <c r="B424" s="208"/>
      <c r="C424" s="208"/>
      <c r="D424" s="208"/>
      <c r="E424" s="473" t="s">
        <v>535</v>
      </c>
      <c r="F424" s="474"/>
      <c r="G424" s="473" t="s">
        <v>533</v>
      </c>
      <c r="H424" s="474"/>
      <c r="I424" s="475" t="s">
        <v>849</v>
      </c>
      <c r="J424" s="476"/>
    </row>
    <row r="425" spans="1:10" x14ac:dyDescent="0.25">
      <c r="A425" s="440" t="s">
        <v>527</v>
      </c>
      <c r="B425" s="441"/>
      <c r="C425" s="441"/>
      <c r="D425" s="442"/>
      <c r="E425" s="448"/>
      <c r="F425" s="448"/>
      <c r="G425" s="448"/>
      <c r="H425" s="448"/>
      <c r="I425" s="449"/>
      <c r="J425" s="449"/>
    </row>
    <row r="426" spans="1:10" x14ac:dyDescent="0.25">
      <c r="A426" s="444" t="s">
        <v>528</v>
      </c>
      <c r="B426" s="445"/>
      <c r="C426" s="445"/>
      <c r="D426" s="446"/>
      <c r="E426" s="431"/>
      <c r="F426" s="431"/>
      <c r="G426" s="432"/>
      <c r="H426" s="432"/>
      <c r="I426" s="447"/>
      <c r="J426" s="447"/>
    </row>
    <row r="427" spans="1:10" x14ac:dyDescent="0.25">
      <c r="A427" s="440" t="s">
        <v>529</v>
      </c>
      <c r="B427" s="441"/>
      <c r="C427" s="441"/>
      <c r="D427" s="442"/>
      <c r="E427" s="448"/>
      <c r="F427" s="448"/>
      <c r="G427" s="448"/>
      <c r="H427" s="448"/>
      <c r="I427" s="449"/>
      <c r="J427" s="449"/>
    </row>
    <row r="428" spans="1:10" x14ac:dyDescent="0.25">
      <c r="A428" s="444" t="s">
        <v>530</v>
      </c>
      <c r="B428" s="445"/>
      <c r="C428" s="445"/>
      <c r="D428" s="446"/>
      <c r="E428" s="431">
        <v>50400</v>
      </c>
      <c r="F428" s="431"/>
      <c r="G428" s="432"/>
      <c r="H428" s="432"/>
      <c r="I428" s="447"/>
      <c r="J428" s="447"/>
    </row>
    <row r="429" spans="1:10" x14ac:dyDescent="0.25">
      <c r="A429" s="440" t="s">
        <v>531</v>
      </c>
      <c r="B429" s="441"/>
      <c r="C429" s="441"/>
      <c r="D429" s="442"/>
      <c r="E429" s="448"/>
      <c r="F429" s="448"/>
      <c r="G429" s="448"/>
      <c r="H429" s="448"/>
      <c r="I429" s="449"/>
      <c r="J429" s="449"/>
    </row>
    <row r="430" spans="1:10" x14ac:dyDescent="0.25">
      <c r="A430" s="444" t="s">
        <v>532</v>
      </c>
      <c r="B430" s="445"/>
      <c r="C430" s="445"/>
      <c r="D430" s="446"/>
      <c r="E430" s="431"/>
      <c r="F430" s="431"/>
      <c r="G430" s="432"/>
      <c r="H430" s="432"/>
      <c r="I430" s="447"/>
      <c r="J430" s="447"/>
    </row>
    <row r="431" spans="1:10" x14ac:dyDescent="0.25">
      <c r="A431" s="440" t="s">
        <v>537</v>
      </c>
      <c r="B431" s="441"/>
      <c r="C431" s="441"/>
      <c r="D431" s="442"/>
      <c r="E431" s="443"/>
      <c r="F431" s="443"/>
      <c r="G431" s="443"/>
      <c r="H431" s="443"/>
      <c r="I431" s="437"/>
      <c r="J431" s="437"/>
    </row>
    <row r="432" spans="1:10" x14ac:dyDescent="0.25">
      <c r="A432" s="428"/>
      <c r="B432" s="429"/>
      <c r="C432" s="429"/>
      <c r="D432" s="430"/>
      <c r="E432" s="431"/>
      <c r="F432" s="431"/>
      <c r="G432" s="432"/>
      <c r="H432" s="432"/>
      <c r="I432" s="432"/>
      <c r="J432" s="432"/>
    </row>
    <row r="433" spans="1:10" x14ac:dyDescent="0.25">
      <c r="A433" s="428"/>
      <c r="B433" s="429"/>
      <c r="C433" s="429"/>
      <c r="D433" s="430"/>
      <c r="E433" s="431"/>
      <c r="F433" s="431"/>
      <c r="G433" s="432"/>
      <c r="H433" s="432"/>
      <c r="I433" s="432"/>
      <c r="J433" s="432"/>
    </row>
    <row r="434" spans="1:10" x14ac:dyDescent="0.25">
      <c r="A434" s="428"/>
      <c r="B434" s="429"/>
      <c r="C434" s="429"/>
      <c r="D434" s="430"/>
      <c r="E434" s="431"/>
      <c r="F434" s="431"/>
      <c r="G434" s="432"/>
      <c r="H434" s="432"/>
      <c r="I434" s="432"/>
      <c r="J434" s="432"/>
    </row>
    <row r="435" spans="1:10" x14ac:dyDescent="0.25">
      <c r="A435" s="433" t="s">
        <v>534</v>
      </c>
      <c r="B435" s="434"/>
      <c r="C435" s="434"/>
      <c r="D435" s="435"/>
      <c r="E435" s="436">
        <f>SUM(E425:E434)</f>
        <v>50400</v>
      </c>
      <c r="F435" s="436"/>
      <c r="G435" s="436">
        <f>SUM(G425:G434)</f>
        <v>0</v>
      </c>
      <c r="H435" s="436"/>
      <c r="I435" s="436">
        <f>SUM(I425:I434)</f>
        <v>0</v>
      </c>
      <c r="J435" s="436"/>
    </row>
    <row r="436" spans="1:10" ht="12.75" customHeight="1" x14ac:dyDescent="0.25">
      <c r="A436" s="485" t="s">
        <v>861</v>
      </c>
      <c r="B436" s="486"/>
      <c r="C436" s="486"/>
      <c r="D436" s="486"/>
      <c r="E436" s="486"/>
      <c r="F436" s="486"/>
      <c r="G436" s="486"/>
      <c r="H436" s="486"/>
      <c r="I436" s="486"/>
      <c r="J436" s="487"/>
    </row>
    <row r="437" spans="1:10" ht="12.75" customHeight="1" x14ac:dyDescent="0.25">
      <c r="A437" s="488" t="s">
        <v>862</v>
      </c>
      <c r="B437" s="489"/>
      <c r="C437" s="489"/>
      <c r="D437" s="489"/>
      <c r="E437" s="489"/>
      <c r="F437" s="489"/>
      <c r="G437" s="489"/>
      <c r="H437" s="489"/>
      <c r="I437" s="489"/>
      <c r="J437" s="490"/>
    </row>
    <row r="438" spans="1:10" ht="12.75" customHeight="1" x14ac:dyDescent="0.25">
      <c r="A438" s="488" t="s">
        <v>863</v>
      </c>
      <c r="B438" s="489"/>
      <c r="C438" s="489"/>
      <c r="D438" s="489"/>
      <c r="E438" s="489"/>
      <c r="F438" s="489"/>
      <c r="G438" s="489"/>
      <c r="H438" s="489"/>
      <c r="I438" s="489"/>
      <c r="J438" s="490"/>
    </row>
    <row r="439" spans="1:10" ht="12.75" customHeight="1" x14ac:dyDescent="0.25">
      <c r="A439" s="491" t="s">
        <v>864</v>
      </c>
      <c r="B439" s="492"/>
      <c r="C439" s="492"/>
      <c r="D439" s="492"/>
      <c r="E439" s="492"/>
      <c r="F439" s="492"/>
      <c r="G439" s="492"/>
      <c r="H439" s="492"/>
      <c r="I439" s="492"/>
      <c r="J439" s="493"/>
    </row>
    <row r="440" spans="1:10" x14ac:dyDescent="0.25">
      <c r="A440" s="300" t="s">
        <v>956</v>
      </c>
      <c r="B440" s="477"/>
      <c r="C440" s="477"/>
      <c r="D440" s="477"/>
      <c r="E440" s="477"/>
      <c r="F440" s="477"/>
      <c r="G440" s="477"/>
      <c r="H440" s="477"/>
      <c r="I440" s="477"/>
      <c r="J440" s="478"/>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79"/>
      <c r="B460" s="480"/>
      <c r="C460" s="480"/>
      <c r="D460" s="480"/>
      <c r="E460" s="480"/>
      <c r="F460" s="480"/>
      <c r="G460" s="480"/>
      <c r="H460" s="480"/>
      <c r="I460" s="480"/>
      <c r="J460" s="481"/>
    </row>
    <row r="461" spans="1:10" x14ac:dyDescent="0.25">
      <c r="A461" s="479"/>
      <c r="B461" s="480"/>
      <c r="C461" s="480"/>
      <c r="D461" s="480"/>
      <c r="E461" s="480"/>
      <c r="F461" s="480"/>
      <c r="G461" s="480"/>
      <c r="H461" s="480"/>
      <c r="I461" s="480"/>
      <c r="J461" s="481"/>
    </row>
    <row r="462" spans="1:10" x14ac:dyDescent="0.25">
      <c r="A462" s="479"/>
      <c r="B462" s="480"/>
      <c r="C462" s="480"/>
      <c r="D462" s="480"/>
      <c r="E462" s="480"/>
      <c r="F462" s="480"/>
      <c r="G462" s="480"/>
      <c r="H462" s="480"/>
      <c r="I462" s="480"/>
      <c r="J462" s="481"/>
    </row>
    <row r="463" spans="1:10" x14ac:dyDescent="0.25">
      <c r="A463" s="479"/>
      <c r="B463" s="480"/>
      <c r="C463" s="480"/>
      <c r="D463" s="480"/>
      <c r="E463" s="480"/>
      <c r="F463" s="480"/>
      <c r="G463" s="480"/>
      <c r="H463" s="480"/>
      <c r="I463" s="480"/>
      <c r="J463" s="481"/>
    </row>
    <row r="464" spans="1:10" x14ac:dyDescent="0.25">
      <c r="A464" s="479"/>
      <c r="B464" s="480"/>
      <c r="C464" s="480"/>
      <c r="D464" s="480"/>
      <c r="E464" s="480"/>
      <c r="F464" s="480"/>
      <c r="G464" s="480"/>
      <c r="H464" s="480"/>
      <c r="I464" s="480"/>
      <c r="J464" s="481"/>
    </row>
    <row r="465" spans="1:10" x14ac:dyDescent="0.25">
      <c r="A465" s="479"/>
      <c r="B465" s="480"/>
      <c r="C465" s="480"/>
      <c r="D465" s="480"/>
      <c r="E465" s="480"/>
      <c r="F465" s="480"/>
      <c r="G465" s="480"/>
      <c r="H465" s="480"/>
      <c r="I465" s="480"/>
      <c r="J465" s="481"/>
    </row>
    <row r="466" spans="1:10" x14ac:dyDescent="0.25">
      <c r="A466" s="482"/>
      <c r="B466" s="483"/>
      <c r="C466" s="483"/>
      <c r="D466" s="483"/>
      <c r="E466" s="483"/>
      <c r="F466" s="483"/>
      <c r="G466" s="483"/>
      <c r="H466" s="483"/>
      <c r="I466" s="483"/>
      <c r="J466" s="484"/>
    </row>
    <row r="468" spans="1:10" ht="15.6" x14ac:dyDescent="0.3">
      <c r="A468" s="350" t="s">
        <v>848</v>
      </c>
      <c r="B468" s="351"/>
      <c r="C468" s="351"/>
      <c r="D468" s="351"/>
      <c r="E468" s="351"/>
      <c r="F468" s="351"/>
      <c r="G468" s="351"/>
      <c r="H468" s="348" t="str">
        <f>'CONTACT INFORMATION'!$A$24</f>
        <v>San Mateo</v>
      </c>
      <c r="I468" s="348"/>
      <c r="J468" s="349"/>
    </row>
    <row r="469" spans="1:10" ht="8.1" customHeight="1" x14ac:dyDescent="0.25">
      <c r="A469" s="163"/>
      <c r="B469" s="163"/>
      <c r="C469" s="163"/>
      <c r="D469" s="163"/>
      <c r="E469" s="163"/>
      <c r="F469" s="163"/>
      <c r="G469" s="163"/>
      <c r="H469" s="163"/>
      <c r="I469" s="163"/>
      <c r="J469" s="163"/>
    </row>
    <row r="470" spans="1:10" ht="13.8" x14ac:dyDescent="0.25">
      <c r="A470" s="457" t="s">
        <v>859</v>
      </c>
      <c r="B470" s="458"/>
      <c r="C470" s="458"/>
      <c r="D470" s="458"/>
      <c r="E470" s="458"/>
      <c r="F470" s="458"/>
      <c r="G470" s="458"/>
      <c r="H470" s="458"/>
      <c r="I470" s="458"/>
      <c r="J470" s="459"/>
    </row>
    <row r="471" spans="1:10" ht="12.75" customHeight="1" x14ac:dyDescent="0.25">
      <c r="A471" s="454" t="s">
        <v>854</v>
      </c>
      <c r="B471" s="455"/>
      <c r="C471" s="455"/>
      <c r="D471" s="456"/>
      <c r="E471" s="526" t="s">
        <v>944</v>
      </c>
      <c r="F471" s="527"/>
      <c r="G471" s="527"/>
      <c r="H471" s="527"/>
      <c r="I471" s="527"/>
      <c r="J471" s="528"/>
    </row>
    <row r="472" spans="1:10" ht="12.75" customHeight="1" x14ac:dyDescent="0.25">
      <c r="A472" s="494" t="s">
        <v>853</v>
      </c>
      <c r="B472" s="495"/>
      <c r="C472" s="495"/>
      <c r="D472" s="496"/>
      <c r="E472" s="529"/>
      <c r="F472" s="530"/>
      <c r="G472" s="530"/>
      <c r="H472" s="530"/>
      <c r="I472" s="530"/>
      <c r="J472" s="531"/>
    </row>
    <row r="473" spans="1:10" x14ac:dyDescent="0.25">
      <c r="A473" s="523" t="s">
        <v>808</v>
      </c>
      <c r="B473" s="524"/>
      <c r="C473" s="524"/>
      <c r="D473" s="525"/>
      <c r="E473" s="470" t="s">
        <v>489</v>
      </c>
      <c r="F473" s="471"/>
      <c r="G473" s="471"/>
      <c r="H473" s="471"/>
      <c r="I473" s="471"/>
      <c r="J473" s="472"/>
    </row>
    <row r="474" spans="1:10" ht="27" customHeight="1" x14ac:dyDescent="0.25">
      <c r="A474" s="157"/>
      <c r="B474" s="208"/>
      <c r="C474" s="208"/>
      <c r="D474" s="208"/>
      <c r="E474" s="473" t="s">
        <v>535</v>
      </c>
      <c r="F474" s="474"/>
      <c r="G474" s="473" t="s">
        <v>533</v>
      </c>
      <c r="H474" s="474"/>
      <c r="I474" s="475" t="s">
        <v>849</v>
      </c>
      <c r="J474" s="476"/>
    </row>
    <row r="475" spans="1:10" x14ac:dyDescent="0.25">
      <c r="A475" s="440" t="s">
        <v>527</v>
      </c>
      <c r="B475" s="441"/>
      <c r="C475" s="441"/>
      <c r="D475" s="442"/>
      <c r="E475" s="448">
        <v>401955</v>
      </c>
      <c r="F475" s="448"/>
      <c r="G475" s="448"/>
      <c r="H475" s="448"/>
      <c r="I475" s="449"/>
      <c r="J475" s="449"/>
    </row>
    <row r="476" spans="1:10" x14ac:dyDescent="0.25">
      <c r="A476" s="444" t="s">
        <v>528</v>
      </c>
      <c r="B476" s="445"/>
      <c r="C476" s="445"/>
      <c r="D476" s="446"/>
      <c r="E476" s="431"/>
      <c r="F476" s="431"/>
      <c r="G476" s="432"/>
      <c r="H476" s="432"/>
      <c r="I476" s="447"/>
      <c r="J476" s="447"/>
    </row>
    <row r="477" spans="1:10" x14ac:dyDescent="0.25">
      <c r="A477" s="440" t="s">
        <v>529</v>
      </c>
      <c r="B477" s="441"/>
      <c r="C477" s="441"/>
      <c r="D477" s="442"/>
      <c r="E477" s="448"/>
      <c r="F477" s="448"/>
      <c r="G477" s="448"/>
      <c r="H477" s="448"/>
      <c r="I477" s="449"/>
      <c r="J477" s="449"/>
    </row>
    <row r="478" spans="1:10" x14ac:dyDescent="0.25">
      <c r="A478" s="444" t="s">
        <v>530</v>
      </c>
      <c r="B478" s="445"/>
      <c r="C478" s="445"/>
      <c r="D478" s="446"/>
      <c r="E478" s="431"/>
      <c r="F478" s="431"/>
      <c r="G478" s="432"/>
      <c r="H478" s="432"/>
      <c r="I478" s="447"/>
      <c r="J478" s="447"/>
    </row>
    <row r="479" spans="1:10" x14ac:dyDescent="0.25">
      <c r="A479" s="440" t="s">
        <v>531</v>
      </c>
      <c r="B479" s="441"/>
      <c r="C479" s="441"/>
      <c r="D479" s="442"/>
      <c r="E479" s="448"/>
      <c r="F479" s="448"/>
      <c r="G479" s="448"/>
      <c r="H479" s="448"/>
      <c r="I479" s="449"/>
      <c r="J479" s="449"/>
    </row>
    <row r="480" spans="1:10" x14ac:dyDescent="0.25">
      <c r="A480" s="444" t="s">
        <v>532</v>
      </c>
      <c r="B480" s="445"/>
      <c r="C480" s="445"/>
      <c r="D480" s="446"/>
      <c r="E480" s="431"/>
      <c r="F480" s="431"/>
      <c r="G480" s="432"/>
      <c r="H480" s="432"/>
      <c r="I480" s="447"/>
      <c r="J480" s="447"/>
    </row>
    <row r="481" spans="1:10" x14ac:dyDescent="0.25">
      <c r="A481" s="440" t="s">
        <v>537</v>
      </c>
      <c r="B481" s="441"/>
      <c r="C481" s="441"/>
      <c r="D481" s="442"/>
      <c r="E481" s="443"/>
      <c r="F481" s="443"/>
      <c r="G481" s="443"/>
      <c r="H481" s="443"/>
      <c r="I481" s="437"/>
      <c r="J481" s="437"/>
    </row>
    <row r="482" spans="1:10" x14ac:dyDescent="0.25">
      <c r="A482" s="428"/>
      <c r="B482" s="429"/>
      <c r="C482" s="429"/>
      <c r="D482" s="430"/>
      <c r="E482" s="431"/>
      <c r="F482" s="431"/>
      <c r="G482" s="432"/>
      <c r="H482" s="432"/>
      <c r="I482" s="432"/>
      <c r="J482" s="432"/>
    </row>
    <row r="483" spans="1:10" x14ac:dyDescent="0.25">
      <c r="A483" s="428"/>
      <c r="B483" s="429"/>
      <c r="C483" s="429"/>
      <c r="D483" s="430"/>
      <c r="E483" s="431"/>
      <c r="F483" s="431"/>
      <c r="G483" s="432"/>
      <c r="H483" s="432"/>
      <c r="I483" s="432"/>
      <c r="J483" s="432"/>
    </row>
    <row r="484" spans="1:10" x14ac:dyDescent="0.25">
      <c r="A484" s="428"/>
      <c r="B484" s="429"/>
      <c r="C484" s="429"/>
      <c r="D484" s="430"/>
      <c r="E484" s="431"/>
      <c r="F484" s="431"/>
      <c r="G484" s="432"/>
      <c r="H484" s="432"/>
      <c r="I484" s="432"/>
      <c r="J484" s="432"/>
    </row>
    <row r="485" spans="1:10" x14ac:dyDescent="0.25">
      <c r="A485" s="433" t="s">
        <v>534</v>
      </c>
      <c r="B485" s="434"/>
      <c r="C485" s="434"/>
      <c r="D485" s="435"/>
      <c r="E485" s="436">
        <f>SUM(E475:E484)</f>
        <v>401955</v>
      </c>
      <c r="F485" s="436"/>
      <c r="G485" s="436">
        <f>SUM(G475:G484)</f>
        <v>0</v>
      </c>
      <c r="H485" s="436"/>
      <c r="I485" s="436">
        <f>SUM(I475:I484)</f>
        <v>0</v>
      </c>
      <c r="J485" s="436"/>
    </row>
    <row r="486" spans="1:10" ht="12.75" customHeight="1" x14ac:dyDescent="0.25">
      <c r="A486" s="485" t="s">
        <v>861</v>
      </c>
      <c r="B486" s="486"/>
      <c r="C486" s="486"/>
      <c r="D486" s="486"/>
      <c r="E486" s="486"/>
      <c r="F486" s="486"/>
      <c r="G486" s="486"/>
      <c r="H486" s="486"/>
      <c r="I486" s="486"/>
      <c r="J486" s="487"/>
    </row>
    <row r="487" spans="1:10" ht="12.75" customHeight="1" x14ac:dyDescent="0.25">
      <c r="A487" s="488" t="s">
        <v>862</v>
      </c>
      <c r="B487" s="489"/>
      <c r="C487" s="489"/>
      <c r="D487" s="489"/>
      <c r="E487" s="489"/>
      <c r="F487" s="489"/>
      <c r="G487" s="489"/>
      <c r="H487" s="489"/>
      <c r="I487" s="489"/>
      <c r="J487" s="490"/>
    </row>
    <row r="488" spans="1:10" ht="12.75" customHeight="1" x14ac:dyDescent="0.25">
      <c r="A488" s="488" t="s">
        <v>863</v>
      </c>
      <c r="B488" s="489"/>
      <c r="C488" s="489"/>
      <c r="D488" s="489"/>
      <c r="E488" s="489"/>
      <c r="F488" s="489"/>
      <c r="G488" s="489"/>
      <c r="H488" s="489"/>
      <c r="I488" s="489"/>
      <c r="J488" s="490"/>
    </row>
    <row r="489" spans="1:10" ht="12.75" customHeight="1" x14ac:dyDescent="0.25">
      <c r="A489" s="491" t="s">
        <v>864</v>
      </c>
      <c r="B489" s="492"/>
      <c r="C489" s="492"/>
      <c r="D489" s="492"/>
      <c r="E489" s="492"/>
      <c r="F489" s="492"/>
      <c r="G489" s="492"/>
      <c r="H489" s="492"/>
      <c r="I489" s="492"/>
      <c r="J489" s="493"/>
    </row>
    <row r="490" spans="1:10" x14ac:dyDescent="0.25">
      <c r="A490" s="300" t="s">
        <v>957</v>
      </c>
      <c r="B490" s="477"/>
      <c r="C490" s="477"/>
      <c r="D490" s="477"/>
      <c r="E490" s="477"/>
      <c r="F490" s="477"/>
      <c r="G490" s="477"/>
      <c r="H490" s="477"/>
      <c r="I490" s="477"/>
      <c r="J490" s="478"/>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82"/>
      <c r="B512" s="483"/>
      <c r="C512" s="483"/>
      <c r="D512" s="483"/>
      <c r="E512" s="483"/>
      <c r="F512" s="483"/>
      <c r="G512" s="483"/>
      <c r="H512" s="483"/>
      <c r="I512" s="483"/>
      <c r="J512" s="484"/>
    </row>
    <row r="514" spans="1:10" ht="15.6" x14ac:dyDescent="0.3">
      <c r="A514" s="350" t="s">
        <v>848</v>
      </c>
      <c r="B514" s="351"/>
      <c r="C514" s="351"/>
      <c r="D514" s="351"/>
      <c r="E514" s="351"/>
      <c r="F514" s="351"/>
      <c r="G514" s="351"/>
      <c r="H514" s="348" t="str">
        <f>'CONTACT INFORMATION'!$A$24</f>
        <v>San Mateo</v>
      </c>
      <c r="I514" s="348"/>
      <c r="J514" s="349"/>
    </row>
    <row r="515" spans="1:10" ht="8.1" customHeight="1" x14ac:dyDescent="0.25">
      <c r="A515" s="163"/>
      <c r="B515" s="163"/>
      <c r="C515" s="163"/>
      <c r="D515" s="163"/>
      <c r="E515" s="163"/>
      <c r="F515" s="163"/>
      <c r="G515" s="163"/>
      <c r="H515" s="163"/>
      <c r="I515" s="163"/>
      <c r="J515" s="163"/>
    </row>
    <row r="516" spans="1:10" ht="13.8" x14ac:dyDescent="0.25">
      <c r="A516" s="457" t="s">
        <v>860</v>
      </c>
      <c r="B516" s="458"/>
      <c r="C516" s="458"/>
      <c r="D516" s="458"/>
      <c r="E516" s="458"/>
      <c r="F516" s="458"/>
      <c r="G516" s="458"/>
      <c r="H516" s="458"/>
      <c r="I516" s="458"/>
      <c r="J516" s="459"/>
    </row>
    <row r="517" spans="1:10" x14ac:dyDescent="0.25">
      <c r="A517" s="454" t="s">
        <v>854</v>
      </c>
      <c r="B517" s="455"/>
      <c r="C517" s="455"/>
      <c r="D517" s="456"/>
      <c r="E517" s="526" t="s">
        <v>945</v>
      </c>
      <c r="F517" s="527"/>
      <c r="G517" s="527"/>
      <c r="H517" s="527"/>
      <c r="I517" s="527"/>
      <c r="J517" s="528"/>
    </row>
    <row r="518" spans="1:10" x14ac:dyDescent="0.25">
      <c r="A518" s="494" t="s">
        <v>853</v>
      </c>
      <c r="B518" s="495"/>
      <c r="C518" s="495"/>
      <c r="D518" s="496"/>
      <c r="E518" s="529"/>
      <c r="F518" s="530"/>
      <c r="G518" s="530"/>
      <c r="H518" s="530"/>
      <c r="I518" s="530"/>
      <c r="J518" s="531"/>
    </row>
    <row r="519" spans="1:10" x14ac:dyDescent="0.25">
      <c r="A519" s="523" t="s">
        <v>808</v>
      </c>
      <c r="B519" s="524"/>
      <c r="C519" s="524"/>
      <c r="D519" s="525"/>
      <c r="E519" s="470" t="s">
        <v>502</v>
      </c>
      <c r="F519" s="471"/>
      <c r="G519" s="471"/>
      <c r="H519" s="471"/>
      <c r="I519" s="471"/>
      <c r="J519" s="472"/>
    </row>
    <row r="520" spans="1:10" ht="27" customHeight="1" x14ac:dyDescent="0.25">
      <c r="A520" s="157"/>
      <c r="B520" s="208"/>
      <c r="C520" s="208"/>
      <c r="D520" s="208"/>
      <c r="E520" s="473" t="s">
        <v>535</v>
      </c>
      <c r="F520" s="474"/>
      <c r="G520" s="473" t="s">
        <v>533</v>
      </c>
      <c r="H520" s="474"/>
      <c r="I520" s="475" t="s">
        <v>849</v>
      </c>
      <c r="J520" s="476"/>
    </row>
    <row r="521" spans="1:10" x14ac:dyDescent="0.25">
      <c r="A521" s="440" t="s">
        <v>527</v>
      </c>
      <c r="B521" s="441"/>
      <c r="C521" s="441"/>
      <c r="D521" s="442"/>
      <c r="E521" s="448">
        <v>809218</v>
      </c>
      <c r="F521" s="448"/>
      <c r="G521" s="448"/>
      <c r="H521" s="448"/>
      <c r="I521" s="449"/>
      <c r="J521" s="449"/>
    </row>
    <row r="522" spans="1:10" x14ac:dyDescent="0.25">
      <c r="A522" s="444" t="s">
        <v>528</v>
      </c>
      <c r="B522" s="445"/>
      <c r="C522" s="445"/>
      <c r="D522" s="446"/>
      <c r="E522" s="431"/>
      <c r="F522" s="431"/>
      <c r="G522" s="432"/>
      <c r="H522" s="432"/>
      <c r="I522" s="447"/>
      <c r="J522" s="447"/>
    </row>
    <row r="523" spans="1:10" x14ac:dyDescent="0.25">
      <c r="A523" s="440" t="s">
        <v>529</v>
      </c>
      <c r="B523" s="441"/>
      <c r="C523" s="441"/>
      <c r="D523" s="442"/>
      <c r="E523" s="448">
        <v>413641</v>
      </c>
      <c r="F523" s="448"/>
      <c r="G523" s="448"/>
      <c r="H523" s="448"/>
      <c r="I523" s="449"/>
      <c r="J523" s="449"/>
    </row>
    <row r="524" spans="1:10" x14ac:dyDescent="0.25">
      <c r="A524" s="444" t="s">
        <v>530</v>
      </c>
      <c r="B524" s="445"/>
      <c r="C524" s="445"/>
      <c r="D524" s="446"/>
      <c r="E524" s="431"/>
      <c r="F524" s="431"/>
      <c r="G524" s="432"/>
      <c r="H524" s="432"/>
      <c r="I524" s="447"/>
      <c r="J524" s="447"/>
    </row>
    <row r="525" spans="1:10" x14ac:dyDescent="0.25">
      <c r="A525" s="440" t="s">
        <v>531</v>
      </c>
      <c r="B525" s="441"/>
      <c r="C525" s="441"/>
      <c r="D525" s="442"/>
      <c r="E525" s="448"/>
      <c r="F525" s="448"/>
      <c r="G525" s="448"/>
      <c r="H525" s="448"/>
      <c r="I525" s="449"/>
      <c r="J525" s="449"/>
    </row>
    <row r="526" spans="1:10" x14ac:dyDescent="0.25">
      <c r="A526" s="444" t="s">
        <v>532</v>
      </c>
      <c r="B526" s="445"/>
      <c r="C526" s="445"/>
      <c r="D526" s="446"/>
      <c r="E526" s="431"/>
      <c r="F526" s="431"/>
      <c r="G526" s="432"/>
      <c r="H526" s="432"/>
      <c r="I526" s="447"/>
      <c r="J526" s="447"/>
    </row>
    <row r="527" spans="1:10" x14ac:dyDescent="0.25">
      <c r="A527" s="440" t="s">
        <v>537</v>
      </c>
      <c r="B527" s="441"/>
      <c r="C527" s="441"/>
      <c r="D527" s="442"/>
      <c r="E527" s="443"/>
      <c r="F527" s="443"/>
      <c r="G527" s="443"/>
      <c r="H527" s="443"/>
      <c r="I527" s="437"/>
      <c r="J527" s="437"/>
    </row>
    <row r="528" spans="1:10" x14ac:dyDescent="0.25">
      <c r="A528" s="428"/>
      <c r="B528" s="429"/>
      <c r="C528" s="429"/>
      <c r="D528" s="430"/>
      <c r="E528" s="431"/>
      <c r="F528" s="431"/>
      <c r="G528" s="432"/>
      <c r="H528" s="432"/>
      <c r="I528" s="432"/>
      <c r="J528" s="432"/>
    </row>
    <row r="529" spans="1:10" x14ac:dyDescent="0.25">
      <c r="A529" s="428"/>
      <c r="B529" s="429"/>
      <c r="C529" s="429"/>
      <c r="D529" s="430"/>
      <c r="E529" s="431"/>
      <c r="F529" s="431"/>
      <c r="G529" s="432"/>
      <c r="H529" s="432"/>
      <c r="I529" s="432"/>
      <c r="J529" s="432"/>
    </row>
    <row r="530" spans="1:10" x14ac:dyDescent="0.25">
      <c r="A530" s="428"/>
      <c r="B530" s="429"/>
      <c r="C530" s="429"/>
      <c r="D530" s="430"/>
      <c r="E530" s="431"/>
      <c r="F530" s="431"/>
      <c r="G530" s="432"/>
      <c r="H530" s="432"/>
      <c r="I530" s="432"/>
      <c r="J530" s="432"/>
    </row>
    <row r="531" spans="1:10" x14ac:dyDescent="0.25">
      <c r="A531" s="433" t="s">
        <v>534</v>
      </c>
      <c r="B531" s="434"/>
      <c r="C531" s="434"/>
      <c r="D531" s="435"/>
      <c r="E531" s="436">
        <f>SUM(E521:E530)</f>
        <v>1222859</v>
      </c>
      <c r="F531" s="436"/>
      <c r="G531" s="436">
        <f>SUM(G521:G530)</f>
        <v>0</v>
      </c>
      <c r="H531" s="436"/>
      <c r="I531" s="436">
        <f>SUM(I521:I530)</f>
        <v>0</v>
      </c>
      <c r="J531" s="436"/>
    </row>
    <row r="532" spans="1:10" x14ac:dyDescent="0.25">
      <c r="A532" s="485" t="s">
        <v>861</v>
      </c>
      <c r="B532" s="486"/>
      <c r="C532" s="486"/>
      <c r="D532" s="486"/>
      <c r="E532" s="486"/>
      <c r="F532" s="486"/>
      <c r="G532" s="486"/>
      <c r="H532" s="486"/>
      <c r="I532" s="486"/>
      <c r="J532" s="487"/>
    </row>
    <row r="533" spans="1:10" x14ac:dyDescent="0.25">
      <c r="A533" s="488" t="s">
        <v>862</v>
      </c>
      <c r="B533" s="489"/>
      <c r="C533" s="489"/>
      <c r="D533" s="489"/>
      <c r="E533" s="489"/>
      <c r="F533" s="489"/>
      <c r="G533" s="489"/>
      <c r="H533" s="489"/>
      <c r="I533" s="489"/>
      <c r="J533" s="490"/>
    </row>
    <row r="534" spans="1:10" x14ac:dyDescent="0.25">
      <c r="A534" s="488" t="s">
        <v>863</v>
      </c>
      <c r="B534" s="489"/>
      <c r="C534" s="489"/>
      <c r="D534" s="489"/>
      <c r="E534" s="489"/>
      <c r="F534" s="489"/>
      <c r="G534" s="489"/>
      <c r="H534" s="489"/>
      <c r="I534" s="489"/>
      <c r="J534" s="490"/>
    </row>
    <row r="535" spans="1:10" x14ac:dyDescent="0.25">
      <c r="A535" s="491" t="s">
        <v>864</v>
      </c>
      <c r="B535" s="492"/>
      <c r="C535" s="492"/>
      <c r="D535" s="492"/>
      <c r="E535" s="492"/>
      <c r="F535" s="492"/>
      <c r="G535" s="492"/>
      <c r="H535" s="492"/>
      <c r="I535" s="492"/>
      <c r="J535" s="493"/>
    </row>
    <row r="536" spans="1:10" x14ac:dyDescent="0.25">
      <c r="A536" s="300" t="s">
        <v>961</v>
      </c>
      <c r="B536" s="477"/>
      <c r="C536" s="477"/>
      <c r="D536" s="477"/>
      <c r="E536" s="477"/>
      <c r="F536" s="477"/>
      <c r="G536" s="477"/>
      <c r="H536" s="477"/>
      <c r="I536" s="477"/>
      <c r="J536" s="478"/>
    </row>
    <row r="537" spans="1:10" x14ac:dyDescent="0.25">
      <c r="A537" s="479"/>
      <c r="B537" s="480"/>
      <c r="C537" s="480"/>
      <c r="D537" s="480"/>
      <c r="E537" s="480"/>
      <c r="F537" s="480"/>
      <c r="G537" s="480"/>
      <c r="H537" s="480"/>
      <c r="I537" s="480"/>
      <c r="J537" s="481"/>
    </row>
    <row r="538" spans="1:10" x14ac:dyDescent="0.25">
      <c r="A538" s="479"/>
      <c r="B538" s="480"/>
      <c r="C538" s="480"/>
      <c r="D538" s="480"/>
      <c r="E538" s="480"/>
      <c r="F538" s="480"/>
      <c r="G538" s="480"/>
      <c r="H538" s="480"/>
      <c r="I538" s="480"/>
      <c r="J538" s="481"/>
    </row>
    <row r="539" spans="1:10" x14ac:dyDescent="0.25">
      <c r="A539" s="479"/>
      <c r="B539" s="480"/>
      <c r="C539" s="480"/>
      <c r="D539" s="480"/>
      <c r="E539" s="480"/>
      <c r="F539" s="480"/>
      <c r="G539" s="480"/>
      <c r="H539" s="480"/>
      <c r="I539" s="480"/>
      <c r="J539" s="481"/>
    </row>
    <row r="540" spans="1:10" x14ac:dyDescent="0.25">
      <c r="A540" s="479"/>
      <c r="B540" s="480"/>
      <c r="C540" s="480"/>
      <c r="D540" s="480"/>
      <c r="E540" s="480"/>
      <c r="F540" s="480"/>
      <c r="G540" s="480"/>
      <c r="H540" s="480"/>
      <c r="I540" s="480"/>
      <c r="J540" s="481"/>
    </row>
    <row r="541" spans="1:10" x14ac:dyDescent="0.25">
      <c r="A541" s="479"/>
      <c r="B541" s="480"/>
      <c r="C541" s="480"/>
      <c r="D541" s="480"/>
      <c r="E541" s="480"/>
      <c r="F541" s="480"/>
      <c r="G541" s="480"/>
      <c r="H541" s="480"/>
      <c r="I541" s="480"/>
      <c r="J541" s="481"/>
    </row>
    <row r="542" spans="1:10" x14ac:dyDescent="0.25">
      <c r="A542" s="479"/>
      <c r="B542" s="480"/>
      <c r="C542" s="480"/>
      <c r="D542" s="480"/>
      <c r="E542" s="480"/>
      <c r="F542" s="480"/>
      <c r="G542" s="480"/>
      <c r="H542" s="480"/>
      <c r="I542" s="480"/>
      <c r="J542" s="481"/>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82"/>
      <c r="B557" s="483"/>
      <c r="C557" s="483"/>
      <c r="D557" s="483"/>
      <c r="E557" s="483"/>
      <c r="F557" s="483"/>
      <c r="G557" s="483"/>
      <c r="H557" s="483"/>
      <c r="I557" s="483"/>
      <c r="J557" s="484"/>
    </row>
    <row r="559" spans="1:10" ht="15.6" x14ac:dyDescent="0.3">
      <c r="A559" s="350" t="s">
        <v>848</v>
      </c>
      <c r="B559" s="351"/>
      <c r="C559" s="351"/>
      <c r="D559" s="351"/>
      <c r="E559" s="351"/>
      <c r="F559" s="351"/>
      <c r="G559" s="351"/>
      <c r="H559" s="348" t="str">
        <f>'CONTACT INFORMATION'!$A$24</f>
        <v>San Mateo</v>
      </c>
      <c r="I559" s="348"/>
      <c r="J559" s="349"/>
    </row>
    <row r="560" spans="1:10" ht="8.1" customHeight="1" x14ac:dyDescent="0.25">
      <c r="A560" s="163"/>
      <c r="B560" s="163"/>
      <c r="C560" s="163"/>
      <c r="D560" s="163"/>
      <c r="E560" s="163"/>
      <c r="F560" s="163"/>
      <c r="G560" s="163"/>
      <c r="H560" s="163"/>
      <c r="I560" s="163"/>
      <c r="J560" s="163"/>
    </row>
    <row r="561" spans="1:10" ht="13.8" x14ac:dyDescent="0.25">
      <c r="A561" s="457" t="s">
        <v>865</v>
      </c>
      <c r="B561" s="458"/>
      <c r="C561" s="458"/>
      <c r="D561" s="458"/>
      <c r="E561" s="458"/>
      <c r="F561" s="458"/>
      <c r="G561" s="458"/>
      <c r="H561" s="458"/>
      <c r="I561" s="458"/>
      <c r="J561" s="459"/>
    </row>
    <row r="562" spans="1:10" x14ac:dyDescent="0.25">
      <c r="A562" s="454" t="s">
        <v>854</v>
      </c>
      <c r="B562" s="455"/>
      <c r="C562" s="455"/>
      <c r="D562" s="456"/>
      <c r="E562" s="526" t="s">
        <v>946</v>
      </c>
      <c r="F562" s="527"/>
      <c r="G562" s="527"/>
      <c r="H562" s="527"/>
      <c r="I562" s="527"/>
      <c r="J562" s="528"/>
    </row>
    <row r="563" spans="1:10" x14ac:dyDescent="0.25">
      <c r="A563" s="494" t="s">
        <v>853</v>
      </c>
      <c r="B563" s="495"/>
      <c r="C563" s="495"/>
      <c r="D563" s="496"/>
      <c r="E563" s="529"/>
      <c r="F563" s="530"/>
      <c r="G563" s="530"/>
      <c r="H563" s="530"/>
      <c r="I563" s="530"/>
      <c r="J563" s="531"/>
    </row>
    <row r="564" spans="1:10" x14ac:dyDescent="0.25">
      <c r="A564" s="523" t="s">
        <v>808</v>
      </c>
      <c r="B564" s="524"/>
      <c r="C564" s="524"/>
      <c r="D564" s="525"/>
      <c r="E564" s="470" t="s">
        <v>536</v>
      </c>
      <c r="F564" s="471"/>
      <c r="G564" s="471"/>
      <c r="H564" s="471"/>
      <c r="I564" s="471"/>
      <c r="J564" s="472"/>
    </row>
    <row r="565" spans="1:10" ht="27" customHeight="1" x14ac:dyDescent="0.25">
      <c r="A565" s="157"/>
      <c r="B565" s="208"/>
      <c r="C565" s="208"/>
      <c r="D565" s="208"/>
      <c r="E565" s="473" t="s">
        <v>535</v>
      </c>
      <c r="F565" s="474"/>
      <c r="G565" s="473" t="s">
        <v>533</v>
      </c>
      <c r="H565" s="474"/>
      <c r="I565" s="475" t="s">
        <v>849</v>
      </c>
      <c r="J565" s="476"/>
    </row>
    <row r="566" spans="1:10" x14ac:dyDescent="0.25">
      <c r="A566" s="440" t="s">
        <v>527</v>
      </c>
      <c r="B566" s="441"/>
      <c r="C566" s="441"/>
      <c r="D566" s="442"/>
      <c r="E566" s="448"/>
      <c r="F566" s="448"/>
      <c r="G566" s="448"/>
      <c r="H566" s="448"/>
      <c r="I566" s="449"/>
      <c r="J566" s="449"/>
    </row>
    <row r="567" spans="1:10" x14ac:dyDescent="0.25">
      <c r="A567" s="444" t="s">
        <v>528</v>
      </c>
      <c r="B567" s="445"/>
      <c r="C567" s="445"/>
      <c r="D567" s="446"/>
      <c r="E567" s="431"/>
      <c r="F567" s="431"/>
      <c r="G567" s="432"/>
      <c r="H567" s="432"/>
      <c r="I567" s="447"/>
      <c r="J567" s="447"/>
    </row>
    <row r="568" spans="1:10" x14ac:dyDescent="0.25">
      <c r="A568" s="440" t="s">
        <v>529</v>
      </c>
      <c r="B568" s="441"/>
      <c r="C568" s="441"/>
      <c r="D568" s="442"/>
      <c r="E568" s="448"/>
      <c r="F568" s="448"/>
      <c r="G568" s="448"/>
      <c r="H568" s="448"/>
      <c r="I568" s="449"/>
      <c r="J568" s="449"/>
    </row>
    <row r="569" spans="1:10" x14ac:dyDescent="0.25">
      <c r="A569" s="444" t="s">
        <v>530</v>
      </c>
      <c r="B569" s="445"/>
      <c r="C569" s="445"/>
      <c r="D569" s="446"/>
      <c r="E569" s="431">
        <v>159718</v>
      </c>
      <c r="F569" s="431"/>
      <c r="G569" s="432"/>
      <c r="H569" s="432"/>
      <c r="I569" s="447"/>
      <c r="J569" s="447"/>
    </row>
    <row r="570" spans="1:10" x14ac:dyDescent="0.25">
      <c r="A570" s="440" t="s">
        <v>531</v>
      </c>
      <c r="B570" s="441"/>
      <c r="C570" s="441"/>
      <c r="D570" s="442"/>
      <c r="E570" s="448"/>
      <c r="F570" s="448"/>
      <c r="G570" s="448"/>
      <c r="H570" s="448"/>
      <c r="I570" s="449"/>
      <c r="J570" s="449"/>
    </row>
    <row r="571" spans="1:10" x14ac:dyDescent="0.25">
      <c r="A571" s="444" t="s">
        <v>532</v>
      </c>
      <c r="B571" s="445"/>
      <c r="C571" s="445"/>
      <c r="D571" s="446"/>
      <c r="E571" s="431"/>
      <c r="F571" s="431"/>
      <c r="G571" s="432"/>
      <c r="H571" s="432"/>
      <c r="I571" s="447"/>
      <c r="J571" s="447"/>
    </row>
    <row r="572" spans="1:10" x14ac:dyDescent="0.25">
      <c r="A572" s="440" t="s">
        <v>537</v>
      </c>
      <c r="B572" s="441"/>
      <c r="C572" s="441"/>
      <c r="D572" s="442"/>
      <c r="E572" s="443"/>
      <c r="F572" s="443"/>
      <c r="G572" s="443"/>
      <c r="H572" s="443"/>
      <c r="I572" s="437"/>
      <c r="J572" s="437"/>
    </row>
    <row r="573" spans="1:10" x14ac:dyDescent="0.25">
      <c r="A573" s="428"/>
      <c r="B573" s="429"/>
      <c r="C573" s="429"/>
      <c r="D573" s="430"/>
      <c r="E573" s="431"/>
      <c r="F573" s="431"/>
      <c r="G573" s="432"/>
      <c r="H573" s="432"/>
      <c r="I573" s="432"/>
      <c r="J573" s="432"/>
    </row>
    <row r="574" spans="1:10" x14ac:dyDescent="0.25">
      <c r="A574" s="428"/>
      <c r="B574" s="429"/>
      <c r="C574" s="429"/>
      <c r="D574" s="430"/>
      <c r="E574" s="431"/>
      <c r="F574" s="431"/>
      <c r="G574" s="432"/>
      <c r="H574" s="432"/>
      <c r="I574" s="432"/>
      <c r="J574" s="432"/>
    </row>
    <row r="575" spans="1:10" x14ac:dyDescent="0.25">
      <c r="A575" s="428"/>
      <c r="B575" s="429"/>
      <c r="C575" s="429"/>
      <c r="D575" s="430"/>
      <c r="E575" s="431"/>
      <c r="F575" s="431"/>
      <c r="G575" s="432"/>
      <c r="H575" s="432"/>
      <c r="I575" s="432"/>
      <c r="J575" s="432"/>
    </row>
    <row r="576" spans="1:10" x14ac:dyDescent="0.25">
      <c r="A576" s="433" t="s">
        <v>534</v>
      </c>
      <c r="B576" s="434"/>
      <c r="C576" s="434"/>
      <c r="D576" s="435"/>
      <c r="E576" s="436">
        <f>SUM(E566:E575)</f>
        <v>159718</v>
      </c>
      <c r="F576" s="436"/>
      <c r="G576" s="436">
        <f>SUM(G566:G575)</f>
        <v>0</v>
      </c>
      <c r="H576" s="436"/>
      <c r="I576" s="436">
        <f>SUM(I566:I575)</f>
        <v>0</v>
      </c>
      <c r="J576" s="436"/>
    </row>
    <row r="577" spans="1:10" x14ac:dyDescent="0.25">
      <c r="A577" s="485" t="s">
        <v>861</v>
      </c>
      <c r="B577" s="486"/>
      <c r="C577" s="486"/>
      <c r="D577" s="486"/>
      <c r="E577" s="486"/>
      <c r="F577" s="486"/>
      <c r="G577" s="486"/>
      <c r="H577" s="486"/>
      <c r="I577" s="486"/>
      <c r="J577" s="487"/>
    </row>
    <row r="578" spans="1:10" x14ac:dyDescent="0.25">
      <c r="A578" s="488" t="s">
        <v>862</v>
      </c>
      <c r="B578" s="489"/>
      <c r="C578" s="489"/>
      <c r="D578" s="489"/>
      <c r="E578" s="489"/>
      <c r="F578" s="489"/>
      <c r="G578" s="489"/>
      <c r="H578" s="489"/>
      <c r="I578" s="489"/>
      <c r="J578" s="490"/>
    </row>
    <row r="579" spans="1:10" x14ac:dyDescent="0.25">
      <c r="A579" s="488" t="s">
        <v>863</v>
      </c>
      <c r="B579" s="489"/>
      <c r="C579" s="489"/>
      <c r="D579" s="489"/>
      <c r="E579" s="489"/>
      <c r="F579" s="489"/>
      <c r="G579" s="489"/>
      <c r="H579" s="489"/>
      <c r="I579" s="489"/>
      <c r="J579" s="490"/>
    </row>
    <row r="580" spans="1:10" x14ac:dyDescent="0.25">
      <c r="A580" s="491" t="s">
        <v>864</v>
      </c>
      <c r="B580" s="492"/>
      <c r="C580" s="492"/>
      <c r="D580" s="492"/>
      <c r="E580" s="492"/>
      <c r="F580" s="492"/>
      <c r="G580" s="492"/>
      <c r="H580" s="492"/>
      <c r="I580" s="492"/>
      <c r="J580" s="493"/>
    </row>
    <row r="581" spans="1:10" x14ac:dyDescent="0.25">
      <c r="A581" s="300" t="s">
        <v>958</v>
      </c>
      <c r="B581" s="477"/>
      <c r="C581" s="477"/>
      <c r="D581" s="477"/>
      <c r="E581" s="477"/>
      <c r="F581" s="477"/>
      <c r="G581" s="477"/>
      <c r="H581" s="477"/>
      <c r="I581" s="477"/>
      <c r="J581" s="478"/>
    </row>
    <row r="582" spans="1:10" x14ac:dyDescent="0.25">
      <c r="A582" s="479"/>
      <c r="B582" s="480"/>
      <c r="C582" s="480"/>
      <c r="D582" s="480"/>
      <c r="E582" s="480"/>
      <c r="F582" s="480"/>
      <c r="G582" s="480"/>
      <c r="H582" s="480"/>
      <c r="I582" s="480"/>
      <c r="J582" s="481"/>
    </row>
    <row r="583" spans="1:10" x14ac:dyDescent="0.25">
      <c r="A583" s="479"/>
      <c r="B583" s="480"/>
      <c r="C583" s="480"/>
      <c r="D583" s="480"/>
      <c r="E583" s="480"/>
      <c r="F583" s="480"/>
      <c r="G583" s="480"/>
      <c r="H583" s="480"/>
      <c r="I583" s="480"/>
      <c r="J583" s="481"/>
    </row>
    <row r="584" spans="1:10" x14ac:dyDescent="0.25">
      <c r="A584" s="479"/>
      <c r="B584" s="480"/>
      <c r="C584" s="480"/>
      <c r="D584" s="480"/>
      <c r="E584" s="480"/>
      <c r="F584" s="480"/>
      <c r="G584" s="480"/>
      <c r="H584" s="480"/>
      <c r="I584" s="480"/>
      <c r="J584" s="481"/>
    </row>
    <row r="585" spans="1:10" x14ac:dyDescent="0.25">
      <c r="A585" s="479"/>
      <c r="B585" s="480"/>
      <c r="C585" s="480"/>
      <c r="D585" s="480"/>
      <c r="E585" s="480"/>
      <c r="F585" s="480"/>
      <c r="G585" s="480"/>
      <c r="H585" s="480"/>
      <c r="I585" s="480"/>
      <c r="J585" s="481"/>
    </row>
    <row r="586" spans="1:10" x14ac:dyDescent="0.25">
      <c r="A586" s="479"/>
      <c r="B586" s="480"/>
      <c r="C586" s="480"/>
      <c r="D586" s="480"/>
      <c r="E586" s="480"/>
      <c r="F586" s="480"/>
      <c r="G586" s="480"/>
      <c r="H586" s="480"/>
      <c r="I586" s="480"/>
      <c r="J586" s="481"/>
    </row>
    <row r="587" spans="1:10" x14ac:dyDescent="0.25">
      <c r="A587" s="479"/>
      <c r="B587" s="480"/>
      <c r="C587" s="480"/>
      <c r="D587" s="480"/>
      <c r="E587" s="480"/>
      <c r="F587" s="480"/>
      <c r="G587" s="480"/>
      <c r="H587" s="480"/>
      <c r="I587" s="480"/>
      <c r="J587" s="481"/>
    </row>
    <row r="588" spans="1:10" x14ac:dyDescent="0.25">
      <c r="A588" s="479"/>
      <c r="B588" s="480"/>
      <c r="C588" s="480"/>
      <c r="D588" s="480"/>
      <c r="E588" s="480"/>
      <c r="F588" s="480"/>
      <c r="G588" s="480"/>
      <c r="H588" s="480"/>
      <c r="I588" s="480"/>
      <c r="J588" s="481"/>
    </row>
    <row r="589" spans="1:10" x14ac:dyDescent="0.25">
      <c r="A589" s="479"/>
      <c r="B589" s="480"/>
      <c r="C589" s="480"/>
      <c r="D589" s="480"/>
      <c r="E589" s="480"/>
      <c r="F589" s="480"/>
      <c r="G589" s="480"/>
      <c r="H589" s="480"/>
      <c r="I589" s="480"/>
      <c r="J589" s="481"/>
    </row>
    <row r="590" spans="1:10" x14ac:dyDescent="0.25">
      <c r="A590" s="479"/>
      <c r="B590" s="480"/>
      <c r="C590" s="480"/>
      <c r="D590" s="480"/>
      <c r="E590" s="480"/>
      <c r="F590" s="480"/>
      <c r="G590" s="480"/>
      <c r="H590" s="480"/>
      <c r="I590" s="480"/>
      <c r="J590" s="481"/>
    </row>
    <row r="591" spans="1:10" x14ac:dyDescent="0.25">
      <c r="A591" s="479"/>
      <c r="B591" s="480"/>
      <c r="C591" s="480"/>
      <c r="D591" s="480"/>
      <c r="E591" s="480"/>
      <c r="F591" s="480"/>
      <c r="G591" s="480"/>
      <c r="H591" s="480"/>
      <c r="I591" s="480"/>
      <c r="J591" s="481"/>
    </row>
    <row r="592" spans="1:10" x14ac:dyDescent="0.25">
      <c r="A592" s="479"/>
      <c r="B592" s="480"/>
      <c r="C592" s="480"/>
      <c r="D592" s="480"/>
      <c r="E592" s="480"/>
      <c r="F592" s="480"/>
      <c r="G592" s="480"/>
      <c r="H592" s="480"/>
      <c r="I592" s="480"/>
      <c r="J592" s="481"/>
    </row>
    <row r="593" spans="1:10" x14ac:dyDescent="0.25">
      <c r="A593" s="479"/>
      <c r="B593" s="480"/>
      <c r="C593" s="480"/>
      <c r="D593" s="480"/>
      <c r="E593" s="480"/>
      <c r="F593" s="480"/>
      <c r="G593" s="480"/>
      <c r="H593" s="480"/>
      <c r="I593" s="480"/>
      <c r="J593" s="481"/>
    </row>
    <row r="594" spans="1:10" x14ac:dyDescent="0.25">
      <c r="A594" s="479"/>
      <c r="B594" s="480"/>
      <c r="C594" s="480"/>
      <c r="D594" s="480"/>
      <c r="E594" s="480"/>
      <c r="F594" s="480"/>
      <c r="G594" s="480"/>
      <c r="H594" s="480"/>
      <c r="I594" s="480"/>
      <c r="J594" s="481"/>
    </row>
    <row r="595" spans="1:10" x14ac:dyDescent="0.25">
      <c r="A595" s="479"/>
      <c r="B595" s="480"/>
      <c r="C595" s="480"/>
      <c r="D595" s="480"/>
      <c r="E595" s="480"/>
      <c r="F595" s="480"/>
      <c r="G595" s="480"/>
      <c r="H595" s="480"/>
      <c r="I595" s="480"/>
      <c r="J595" s="481"/>
    </row>
    <row r="596" spans="1:10" x14ac:dyDescent="0.25">
      <c r="A596" s="479"/>
      <c r="B596" s="480"/>
      <c r="C596" s="480"/>
      <c r="D596" s="480"/>
      <c r="E596" s="480"/>
      <c r="F596" s="480"/>
      <c r="G596" s="480"/>
      <c r="H596" s="480"/>
      <c r="I596" s="480"/>
      <c r="J596" s="481"/>
    </row>
    <row r="597" spans="1:10" x14ac:dyDescent="0.25">
      <c r="A597" s="479"/>
      <c r="B597" s="480"/>
      <c r="C597" s="480"/>
      <c r="D597" s="480"/>
      <c r="E597" s="480"/>
      <c r="F597" s="480"/>
      <c r="G597" s="480"/>
      <c r="H597" s="480"/>
      <c r="I597" s="480"/>
      <c r="J597" s="481"/>
    </row>
    <row r="598" spans="1:10" x14ac:dyDescent="0.25">
      <c r="A598" s="479"/>
      <c r="B598" s="480"/>
      <c r="C598" s="480"/>
      <c r="D598" s="480"/>
      <c r="E598" s="480"/>
      <c r="F598" s="480"/>
      <c r="G598" s="480"/>
      <c r="H598" s="480"/>
      <c r="I598" s="480"/>
      <c r="J598" s="481"/>
    </row>
    <row r="599" spans="1:10" x14ac:dyDescent="0.25">
      <c r="A599" s="479"/>
      <c r="B599" s="480"/>
      <c r="C599" s="480"/>
      <c r="D599" s="480"/>
      <c r="E599" s="480"/>
      <c r="F599" s="480"/>
      <c r="G599" s="480"/>
      <c r="H599" s="480"/>
      <c r="I599" s="480"/>
      <c r="J599" s="481"/>
    </row>
    <row r="600" spans="1:10" x14ac:dyDescent="0.25">
      <c r="A600" s="479"/>
      <c r="B600" s="480"/>
      <c r="C600" s="480"/>
      <c r="D600" s="480"/>
      <c r="E600" s="480"/>
      <c r="F600" s="480"/>
      <c r="G600" s="480"/>
      <c r="H600" s="480"/>
      <c r="I600" s="480"/>
      <c r="J600" s="481"/>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82"/>
      <c r="B611" s="483"/>
      <c r="C611" s="483"/>
      <c r="D611" s="483"/>
      <c r="E611" s="483"/>
      <c r="F611" s="483"/>
      <c r="G611" s="483"/>
      <c r="H611" s="483"/>
      <c r="I611" s="483"/>
      <c r="J611" s="484"/>
    </row>
    <row r="613" spans="1:10" ht="15.6" x14ac:dyDescent="0.3">
      <c r="A613" s="350" t="s">
        <v>848</v>
      </c>
      <c r="B613" s="351"/>
      <c r="C613" s="351"/>
      <c r="D613" s="351"/>
      <c r="E613" s="351"/>
      <c r="F613" s="351"/>
      <c r="G613" s="351"/>
      <c r="H613" s="348" t="str">
        <f>'CONTACT INFORMATION'!$A$24</f>
        <v>San Mateo</v>
      </c>
      <c r="I613" s="348"/>
      <c r="J613" s="349"/>
    </row>
    <row r="614" spans="1:10" ht="8.1" customHeight="1" x14ac:dyDescent="0.25">
      <c r="A614" s="163"/>
      <c r="B614" s="163"/>
      <c r="C614" s="163"/>
      <c r="D614" s="163"/>
      <c r="E614" s="163"/>
      <c r="F614" s="163"/>
      <c r="G614" s="163"/>
      <c r="H614" s="163"/>
      <c r="I614" s="163"/>
      <c r="J614" s="163"/>
    </row>
    <row r="615" spans="1:10" ht="13.8" x14ac:dyDescent="0.25">
      <c r="A615" s="457" t="s">
        <v>866</v>
      </c>
      <c r="B615" s="458"/>
      <c r="C615" s="458"/>
      <c r="D615" s="458"/>
      <c r="E615" s="458"/>
      <c r="F615" s="458"/>
      <c r="G615" s="458"/>
      <c r="H615" s="458"/>
      <c r="I615" s="458"/>
      <c r="J615" s="459"/>
    </row>
    <row r="616" spans="1:10" x14ac:dyDescent="0.25">
      <c r="A616" s="454" t="s">
        <v>854</v>
      </c>
      <c r="B616" s="455"/>
      <c r="C616" s="455"/>
      <c r="D616" s="456"/>
      <c r="E616" s="526" t="s">
        <v>947</v>
      </c>
      <c r="F616" s="527"/>
      <c r="G616" s="527"/>
      <c r="H616" s="527"/>
      <c r="I616" s="527"/>
      <c r="J616" s="528"/>
    </row>
    <row r="617" spans="1:10" x14ac:dyDescent="0.25">
      <c r="A617" s="494" t="s">
        <v>853</v>
      </c>
      <c r="B617" s="495"/>
      <c r="C617" s="495"/>
      <c r="D617" s="496"/>
      <c r="E617" s="529"/>
      <c r="F617" s="530"/>
      <c r="G617" s="530"/>
      <c r="H617" s="530"/>
      <c r="I617" s="530"/>
      <c r="J617" s="531"/>
    </row>
    <row r="618" spans="1:10" x14ac:dyDescent="0.25">
      <c r="A618" s="523" t="s">
        <v>808</v>
      </c>
      <c r="B618" s="524"/>
      <c r="C618" s="524"/>
      <c r="D618" s="525"/>
      <c r="E618" s="470" t="s">
        <v>495</v>
      </c>
      <c r="F618" s="471"/>
      <c r="G618" s="471"/>
      <c r="H618" s="471"/>
      <c r="I618" s="471"/>
      <c r="J618" s="472"/>
    </row>
    <row r="619" spans="1:10" ht="27" customHeight="1" x14ac:dyDescent="0.25">
      <c r="A619" s="157"/>
      <c r="B619" s="208"/>
      <c r="C619" s="208"/>
      <c r="D619" s="208"/>
      <c r="E619" s="473" t="s">
        <v>535</v>
      </c>
      <c r="F619" s="474"/>
      <c r="G619" s="473" t="s">
        <v>533</v>
      </c>
      <c r="H619" s="474"/>
      <c r="I619" s="475" t="s">
        <v>849</v>
      </c>
      <c r="J619" s="476"/>
    </row>
    <row r="620" spans="1:10" x14ac:dyDescent="0.25">
      <c r="A620" s="440" t="s">
        <v>527</v>
      </c>
      <c r="B620" s="441"/>
      <c r="C620" s="441"/>
      <c r="D620" s="442"/>
      <c r="E620" s="448"/>
      <c r="F620" s="448"/>
      <c r="G620" s="448"/>
      <c r="H620" s="448"/>
      <c r="I620" s="449"/>
      <c r="J620" s="449"/>
    </row>
    <row r="621" spans="1:10" x14ac:dyDescent="0.25">
      <c r="A621" s="444" t="s">
        <v>528</v>
      </c>
      <c r="B621" s="445"/>
      <c r="C621" s="445"/>
      <c r="D621" s="446"/>
      <c r="E621" s="431"/>
      <c r="F621" s="431"/>
      <c r="G621" s="432"/>
      <c r="H621" s="432"/>
      <c r="I621" s="447"/>
      <c r="J621" s="447"/>
    </row>
    <row r="622" spans="1:10" x14ac:dyDescent="0.25">
      <c r="A622" s="440" t="s">
        <v>529</v>
      </c>
      <c r="B622" s="441"/>
      <c r="C622" s="441"/>
      <c r="D622" s="442"/>
      <c r="E622" s="448"/>
      <c r="F622" s="448"/>
      <c r="G622" s="448"/>
      <c r="H622" s="448"/>
      <c r="I622" s="449"/>
      <c r="J622" s="449"/>
    </row>
    <row r="623" spans="1:10" x14ac:dyDescent="0.25">
      <c r="A623" s="444" t="s">
        <v>530</v>
      </c>
      <c r="B623" s="445"/>
      <c r="C623" s="445"/>
      <c r="D623" s="446"/>
      <c r="E623" s="431">
        <v>24834</v>
      </c>
      <c r="F623" s="431"/>
      <c r="G623" s="432"/>
      <c r="H623" s="432"/>
      <c r="I623" s="447"/>
      <c r="J623" s="447"/>
    </row>
    <row r="624" spans="1:10" x14ac:dyDescent="0.25">
      <c r="A624" s="440" t="s">
        <v>531</v>
      </c>
      <c r="B624" s="441"/>
      <c r="C624" s="441"/>
      <c r="D624" s="442"/>
      <c r="E624" s="448"/>
      <c r="F624" s="448"/>
      <c r="G624" s="448"/>
      <c r="H624" s="448"/>
      <c r="I624" s="449"/>
      <c r="J624" s="449"/>
    </row>
    <row r="625" spans="1:10" x14ac:dyDescent="0.25">
      <c r="A625" s="444" t="s">
        <v>532</v>
      </c>
      <c r="B625" s="445"/>
      <c r="C625" s="445"/>
      <c r="D625" s="446"/>
      <c r="E625" s="431"/>
      <c r="F625" s="431"/>
      <c r="G625" s="432"/>
      <c r="H625" s="432"/>
      <c r="I625" s="447"/>
      <c r="J625" s="447"/>
    </row>
    <row r="626" spans="1:10" x14ac:dyDescent="0.25">
      <c r="A626" s="440" t="s">
        <v>537</v>
      </c>
      <c r="B626" s="441"/>
      <c r="C626" s="441"/>
      <c r="D626" s="442"/>
      <c r="E626" s="443"/>
      <c r="F626" s="443"/>
      <c r="G626" s="443"/>
      <c r="H626" s="443"/>
      <c r="I626" s="437"/>
      <c r="J626" s="437"/>
    </row>
    <row r="627" spans="1:10" x14ac:dyDescent="0.25">
      <c r="A627" s="428"/>
      <c r="B627" s="429"/>
      <c r="C627" s="429"/>
      <c r="D627" s="430"/>
      <c r="E627" s="431"/>
      <c r="F627" s="431"/>
      <c r="G627" s="432"/>
      <c r="H627" s="432"/>
      <c r="I627" s="432"/>
      <c r="J627" s="432"/>
    </row>
    <row r="628" spans="1:10" x14ac:dyDescent="0.25">
      <c r="A628" s="428"/>
      <c r="B628" s="429"/>
      <c r="C628" s="429"/>
      <c r="D628" s="430"/>
      <c r="E628" s="431"/>
      <c r="F628" s="431"/>
      <c r="G628" s="432"/>
      <c r="H628" s="432"/>
      <c r="I628" s="432"/>
      <c r="J628" s="432"/>
    </row>
    <row r="629" spans="1:10" x14ac:dyDescent="0.25">
      <c r="A629" s="428"/>
      <c r="B629" s="429"/>
      <c r="C629" s="429"/>
      <c r="D629" s="430"/>
      <c r="E629" s="431"/>
      <c r="F629" s="431"/>
      <c r="G629" s="432"/>
      <c r="H629" s="432"/>
      <c r="I629" s="432"/>
      <c r="J629" s="432"/>
    </row>
    <row r="630" spans="1:10" x14ac:dyDescent="0.25">
      <c r="A630" s="433" t="s">
        <v>534</v>
      </c>
      <c r="B630" s="434"/>
      <c r="C630" s="434"/>
      <c r="D630" s="435"/>
      <c r="E630" s="436">
        <f>SUM(E620:E629)</f>
        <v>24834</v>
      </c>
      <c r="F630" s="436"/>
      <c r="G630" s="436">
        <f>SUM(G620:G629)</f>
        <v>0</v>
      </c>
      <c r="H630" s="436"/>
      <c r="I630" s="436">
        <f>SUM(I620:I629)</f>
        <v>0</v>
      </c>
      <c r="J630" s="436"/>
    </row>
    <row r="631" spans="1:10" x14ac:dyDescent="0.25">
      <c r="A631" s="485" t="s">
        <v>861</v>
      </c>
      <c r="B631" s="486"/>
      <c r="C631" s="486"/>
      <c r="D631" s="486"/>
      <c r="E631" s="486"/>
      <c r="F631" s="486"/>
      <c r="G631" s="486"/>
      <c r="H631" s="486"/>
      <c r="I631" s="486"/>
      <c r="J631" s="487"/>
    </row>
    <row r="632" spans="1:10" x14ac:dyDescent="0.25">
      <c r="A632" s="488" t="s">
        <v>862</v>
      </c>
      <c r="B632" s="489"/>
      <c r="C632" s="489"/>
      <c r="D632" s="489"/>
      <c r="E632" s="489"/>
      <c r="F632" s="489"/>
      <c r="G632" s="489"/>
      <c r="H632" s="489"/>
      <c r="I632" s="489"/>
      <c r="J632" s="490"/>
    </row>
    <row r="633" spans="1:10" x14ac:dyDescent="0.25">
      <c r="A633" s="488" t="s">
        <v>863</v>
      </c>
      <c r="B633" s="489"/>
      <c r="C633" s="489"/>
      <c r="D633" s="489"/>
      <c r="E633" s="489"/>
      <c r="F633" s="489"/>
      <c r="G633" s="489"/>
      <c r="H633" s="489"/>
      <c r="I633" s="489"/>
      <c r="J633" s="490"/>
    </row>
    <row r="634" spans="1:10" x14ac:dyDescent="0.25">
      <c r="A634" s="491" t="s">
        <v>864</v>
      </c>
      <c r="B634" s="492"/>
      <c r="C634" s="492"/>
      <c r="D634" s="492"/>
      <c r="E634" s="492"/>
      <c r="F634" s="492"/>
      <c r="G634" s="492"/>
      <c r="H634" s="492"/>
      <c r="I634" s="492"/>
      <c r="J634" s="493"/>
    </row>
    <row r="635" spans="1:10" x14ac:dyDescent="0.25">
      <c r="A635" s="300" t="s">
        <v>959</v>
      </c>
      <c r="B635" s="477"/>
      <c r="C635" s="477"/>
      <c r="D635" s="477"/>
      <c r="E635" s="477"/>
      <c r="F635" s="477"/>
      <c r="G635" s="477"/>
      <c r="H635" s="477"/>
      <c r="I635" s="477"/>
      <c r="J635" s="478"/>
    </row>
    <row r="636" spans="1:10" x14ac:dyDescent="0.25">
      <c r="A636" s="479"/>
      <c r="B636" s="480"/>
      <c r="C636" s="480"/>
      <c r="D636" s="480"/>
      <c r="E636" s="480"/>
      <c r="F636" s="480"/>
      <c r="G636" s="480"/>
      <c r="H636" s="480"/>
      <c r="I636" s="480"/>
      <c r="J636" s="481"/>
    </row>
    <row r="637" spans="1:10" x14ac:dyDescent="0.25">
      <c r="A637" s="479"/>
      <c r="B637" s="480"/>
      <c r="C637" s="480"/>
      <c r="D637" s="480"/>
      <c r="E637" s="480"/>
      <c r="F637" s="480"/>
      <c r="G637" s="480"/>
      <c r="H637" s="480"/>
      <c r="I637" s="480"/>
      <c r="J637" s="481"/>
    </row>
    <row r="638" spans="1:10" x14ac:dyDescent="0.25">
      <c r="A638" s="479"/>
      <c r="B638" s="480"/>
      <c r="C638" s="480"/>
      <c r="D638" s="480"/>
      <c r="E638" s="480"/>
      <c r="F638" s="480"/>
      <c r="G638" s="480"/>
      <c r="H638" s="480"/>
      <c r="I638" s="480"/>
      <c r="J638" s="481"/>
    </row>
    <row r="639" spans="1:10" x14ac:dyDescent="0.25">
      <c r="A639" s="479"/>
      <c r="B639" s="480"/>
      <c r="C639" s="480"/>
      <c r="D639" s="480"/>
      <c r="E639" s="480"/>
      <c r="F639" s="480"/>
      <c r="G639" s="480"/>
      <c r="H639" s="480"/>
      <c r="I639" s="480"/>
      <c r="J639" s="481"/>
    </row>
    <row r="640" spans="1:10" x14ac:dyDescent="0.25">
      <c r="A640" s="479"/>
      <c r="B640" s="480"/>
      <c r="C640" s="480"/>
      <c r="D640" s="480"/>
      <c r="E640" s="480"/>
      <c r="F640" s="480"/>
      <c r="G640" s="480"/>
      <c r="H640" s="480"/>
      <c r="I640" s="480"/>
      <c r="J640" s="481"/>
    </row>
    <row r="641" spans="1:10" x14ac:dyDescent="0.25">
      <c r="A641" s="479"/>
      <c r="B641" s="480"/>
      <c r="C641" s="480"/>
      <c r="D641" s="480"/>
      <c r="E641" s="480"/>
      <c r="F641" s="480"/>
      <c r="G641" s="480"/>
      <c r="H641" s="480"/>
      <c r="I641" s="480"/>
      <c r="J641" s="481"/>
    </row>
    <row r="642" spans="1:10" x14ac:dyDescent="0.25">
      <c r="A642" s="479"/>
      <c r="B642" s="480"/>
      <c r="C642" s="480"/>
      <c r="D642" s="480"/>
      <c r="E642" s="480"/>
      <c r="F642" s="480"/>
      <c r="G642" s="480"/>
      <c r="H642" s="480"/>
      <c r="I642" s="480"/>
      <c r="J642" s="481"/>
    </row>
    <row r="643" spans="1:10" x14ac:dyDescent="0.25">
      <c r="A643" s="479"/>
      <c r="B643" s="480"/>
      <c r="C643" s="480"/>
      <c r="D643" s="480"/>
      <c r="E643" s="480"/>
      <c r="F643" s="480"/>
      <c r="G643" s="480"/>
      <c r="H643" s="480"/>
      <c r="I643" s="480"/>
      <c r="J643" s="481"/>
    </row>
    <row r="644" spans="1:10" x14ac:dyDescent="0.25">
      <c r="A644" s="479"/>
      <c r="B644" s="480"/>
      <c r="C644" s="480"/>
      <c r="D644" s="480"/>
      <c r="E644" s="480"/>
      <c r="F644" s="480"/>
      <c r="G644" s="480"/>
      <c r="H644" s="480"/>
      <c r="I644" s="480"/>
      <c r="J644" s="481"/>
    </row>
    <row r="645" spans="1:10" x14ac:dyDescent="0.25">
      <c r="A645" s="479"/>
      <c r="B645" s="480"/>
      <c r="C645" s="480"/>
      <c r="D645" s="480"/>
      <c r="E645" s="480"/>
      <c r="F645" s="480"/>
      <c r="G645" s="480"/>
      <c r="H645" s="480"/>
      <c r="I645" s="480"/>
      <c r="J645" s="481"/>
    </row>
    <row r="646" spans="1:10" x14ac:dyDescent="0.25">
      <c r="A646" s="479"/>
      <c r="B646" s="480"/>
      <c r="C646" s="480"/>
      <c r="D646" s="480"/>
      <c r="E646" s="480"/>
      <c r="F646" s="480"/>
      <c r="G646" s="480"/>
      <c r="H646" s="480"/>
      <c r="I646" s="480"/>
      <c r="J646" s="481"/>
    </row>
    <row r="647" spans="1:10" x14ac:dyDescent="0.25">
      <c r="A647" s="479"/>
      <c r="B647" s="480"/>
      <c r="C647" s="480"/>
      <c r="D647" s="480"/>
      <c r="E647" s="480"/>
      <c r="F647" s="480"/>
      <c r="G647" s="480"/>
      <c r="H647" s="480"/>
      <c r="I647" s="480"/>
      <c r="J647" s="481"/>
    </row>
    <row r="648" spans="1:10" x14ac:dyDescent="0.25">
      <c r="A648" s="479"/>
      <c r="B648" s="480"/>
      <c r="C648" s="480"/>
      <c r="D648" s="480"/>
      <c r="E648" s="480"/>
      <c r="F648" s="480"/>
      <c r="G648" s="480"/>
      <c r="H648" s="480"/>
      <c r="I648" s="480"/>
      <c r="J648" s="481"/>
    </row>
    <row r="649" spans="1:10" x14ac:dyDescent="0.25">
      <c r="A649" s="479"/>
      <c r="B649" s="480"/>
      <c r="C649" s="480"/>
      <c r="D649" s="480"/>
      <c r="E649" s="480"/>
      <c r="F649" s="480"/>
      <c r="G649" s="480"/>
      <c r="H649" s="480"/>
      <c r="I649" s="480"/>
      <c r="J649" s="481"/>
    </row>
    <row r="650" spans="1:10" x14ac:dyDescent="0.25">
      <c r="A650" s="479"/>
      <c r="B650" s="480"/>
      <c r="C650" s="480"/>
      <c r="D650" s="480"/>
      <c r="E650" s="480"/>
      <c r="F650" s="480"/>
      <c r="G650" s="480"/>
      <c r="H650" s="480"/>
      <c r="I650" s="480"/>
      <c r="J650" s="481"/>
    </row>
    <row r="651" spans="1:10" x14ac:dyDescent="0.25">
      <c r="A651" s="479"/>
      <c r="B651" s="480"/>
      <c r="C651" s="480"/>
      <c r="D651" s="480"/>
      <c r="E651" s="480"/>
      <c r="F651" s="480"/>
      <c r="G651" s="480"/>
      <c r="H651" s="480"/>
      <c r="I651" s="480"/>
      <c r="J651" s="481"/>
    </row>
    <row r="652" spans="1:10" x14ac:dyDescent="0.25">
      <c r="A652" s="479"/>
      <c r="B652" s="480"/>
      <c r="C652" s="480"/>
      <c r="D652" s="480"/>
      <c r="E652" s="480"/>
      <c r="F652" s="480"/>
      <c r="G652" s="480"/>
      <c r="H652" s="480"/>
      <c r="I652" s="480"/>
      <c r="J652" s="481"/>
    </row>
    <row r="653" spans="1:10" x14ac:dyDescent="0.25">
      <c r="A653" s="479"/>
      <c r="B653" s="480"/>
      <c r="C653" s="480"/>
      <c r="D653" s="480"/>
      <c r="E653" s="480"/>
      <c r="F653" s="480"/>
      <c r="G653" s="480"/>
      <c r="H653" s="480"/>
      <c r="I653" s="480"/>
      <c r="J653" s="481"/>
    </row>
    <row r="654" spans="1:10" x14ac:dyDescent="0.25">
      <c r="A654" s="479"/>
      <c r="B654" s="480"/>
      <c r="C654" s="480"/>
      <c r="D654" s="480"/>
      <c r="E654" s="480"/>
      <c r="F654" s="480"/>
      <c r="G654" s="480"/>
      <c r="H654" s="480"/>
      <c r="I654" s="480"/>
      <c r="J654" s="481"/>
    </row>
    <row r="655" spans="1:10" x14ac:dyDescent="0.25">
      <c r="A655" s="479"/>
      <c r="B655" s="480"/>
      <c r="C655" s="480"/>
      <c r="D655" s="480"/>
      <c r="E655" s="480"/>
      <c r="F655" s="480"/>
      <c r="G655" s="480"/>
      <c r="H655" s="480"/>
      <c r="I655" s="480"/>
      <c r="J655" s="481"/>
    </row>
    <row r="656" spans="1:10" x14ac:dyDescent="0.25">
      <c r="A656" s="479"/>
      <c r="B656" s="480"/>
      <c r="C656" s="480"/>
      <c r="D656" s="480"/>
      <c r="E656" s="480"/>
      <c r="F656" s="480"/>
      <c r="G656" s="480"/>
      <c r="H656" s="480"/>
      <c r="I656" s="480"/>
      <c r="J656" s="481"/>
    </row>
    <row r="657" spans="1:10" x14ac:dyDescent="0.25">
      <c r="A657" s="479"/>
      <c r="B657" s="480"/>
      <c r="C657" s="480"/>
      <c r="D657" s="480"/>
      <c r="E657" s="480"/>
      <c r="F657" s="480"/>
      <c r="G657" s="480"/>
      <c r="H657" s="480"/>
      <c r="I657" s="480"/>
      <c r="J657" s="481"/>
    </row>
    <row r="658" spans="1:10" x14ac:dyDescent="0.25">
      <c r="A658" s="479"/>
      <c r="B658" s="480"/>
      <c r="C658" s="480"/>
      <c r="D658" s="480"/>
      <c r="E658" s="480"/>
      <c r="F658" s="480"/>
      <c r="G658" s="480"/>
      <c r="H658" s="480"/>
      <c r="I658" s="480"/>
      <c r="J658" s="481"/>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82"/>
      <c r="B666" s="483"/>
      <c r="C666" s="483"/>
      <c r="D666" s="483"/>
      <c r="E666" s="483"/>
      <c r="F666" s="483"/>
      <c r="G666" s="483"/>
      <c r="H666" s="483"/>
      <c r="I666" s="483"/>
      <c r="J666" s="484"/>
    </row>
    <row r="668" spans="1:10" ht="15.6" x14ac:dyDescent="0.3">
      <c r="A668" s="350" t="s">
        <v>848</v>
      </c>
      <c r="B668" s="351"/>
      <c r="C668" s="351"/>
      <c r="D668" s="351"/>
      <c r="E668" s="351"/>
      <c r="F668" s="351"/>
      <c r="G668" s="351"/>
      <c r="H668" s="348" t="str">
        <f>'CONTACT INFORMATION'!$A$24</f>
        <v>San Mateo</v>
      </c>
      <c r="I668" s="348"/>
      <c r="J668" s="349"/>
    </row>
    <row r="669" spans="1:10" ht="8.1" customHeight="1" x14ac:dyDescent="0.25">
      <c r="A669" s="163"/>
      <c r="B669" s="163"/>
      <c r="C669" s="163"/>
      <c r="D669" s="163"/>
      <c r="E669" s="163"/>
      <c r="F669" s="163"/>
      <c r="G669" s="163"/>
      <c r="H669" s="163"/>
      <c r="I669" s="163"/>
      <c r="J669" s="163"/>
    </row>
    <row r="670" spans="1:10" ht="13.8" x14ac:dyDescent="0.25">
      <c r="A670" s="457" t="s">
        <v>867</v>
      </c>
      <c r="B670" s="458"/>
      <c r="C670" s="458"/>
      <c r="D670" s="458"/>
      <c r="E670" s="458"/>
      <c r="F670" s="458"/>
      <c r="G670" s="458"/>
      <c r="H670" s="458"/>
      <c r="I670" s="458"/>
      <c r="J670" s="459"/>
    </row>
    <row r="671" spans="1:10" x14ac:dyDescent="0.25">
      <c r="A671" s="454" t="s">
        <v>854</v>
      </c>
      <c r="B671" s="455"/>
      <c r="C671" s="455"/>
      <c r="D671" s="456"/>
      <c r="E671" s="526" t="s">
        <v>948</v>
      </c>
      <c r="F671" s="527"/>
      <c r="G671" s="527"/>
      <c r="H671" s="527"/>
      <c r="I671" s="527"/>
      <c r="J671" s="528"/>
    </row>
    <row r="672" spans="1:10" x14ac:dyDescent="0.25">
      <c r="A672" s="494" t="s">
        <v>853</v>
      </c>
      <c r="B672" s="495"/>
      <c r="C672" s="495"/>
      <c r="D672" s="496"/>
      <c r="E672" s="529"/>
      <c r="F672" s="530"/>
      <c r="G672" s="530"/>
      <c r="H672" s="530"/>
      <c r="I672" s="530"/>
      <c r="J672" s="531"/>
    </row>
    <row r="673" spans="1:10" x14ac:dyDescent="0.25">
      <c r="A673" s="523" t="s">
        <v>808</v>
      </c>
      <c r="B673" s="524"/>
      <c r="C673" s="524"/>
      <c r="D673" s="525"/>
      <c r="E673" s="470" t="s">
        <v>517</v>
      </c>
      <c r="F673" s="471"/>
      <c r="G673" s="471"/>
      <c r="H673" s="471"/>
      <c r="I673" s="471"/>
      <c r="J673" s="472"/>
    </row>
    <row r="674" spans="1:10" ht="27" customHeight="1" x14ac:dyDescent="0.25">
      <c r="A674" s="157"/>
      <c r="B674" s="208"/>
      <c r="C674" s="208"/>
      <c r="D674" s="208"/>
      <c r="E674" s="473" t="s">
        <v>535</v>
      </c>
      <c r="F674" s="474"/>
      <c r="G674" s="473" t="s">
        <v>533</v>
      </c>
      <c r="H674" s="474"/>
      <c r="I674" s="475" t="s">
        <v>849</v>
      </c>
      <c r="J674" s="476"/>
    </row>
    <row r="675" spans="1:10" x14ac:dyDescent="0.25">
      <c r="A675" s="440" t="s">
        <v>527</v>
      </c>
      <c r="B675" s="441"/>
      <c r="C675" s="441"/>
      <c r="D675" s="442"/>
      <c r="E675" s="448"/>
      <c r="F675" s="448"/>
      <c r="G675" s="448"/>
      <c r="H675" s="448"/>
      <c r="I675" s="449"/>
      <c r="J675" s="449"/>
    </row>
    <row r="676" spans="1:10" x14ac:dyDescent="0.25">
      <c r="A676" s="444" t="s">
        <v>528</v>
      </c>
      <c r="B676" s="445"/>
      <c r="C676" s="445"/>
      <c r="D676" s="446"/>
      <c r="E676" s="431"/>
      <c r="F676" s="431"/>
      <c r="G676" s="432"/>
      <c r="H676" s="432"/>
      <c r="I676" s="447"/>
      <c r="J676" s="447"/>
    </row>
    <row r="677" spans="1:10" x14ac:dyDescent="0.25">
      <c r="A677" s="440" t="s">
        <v>529</v>
      </c>
      <c r="B677" s="441"/>
      <c r="C677" s="441"/>
      <c r="D677" s="442"/>
      <c r="E677" s="448"/>
      <c r="F677" s="448"/>
      <c r="G677" s="448"/>
      <c r="H677" s="448"/>
      <c r="I677" s="449"/>
      <c r="J677" s="449"/>
    </row>
    <row r="678" spans="1:10" x14ac:dyDescent="0.25">
      <c r="A678" s="444" t="s">
        <v>530</v>
      </c>
      <c r="B678" s="445"/>
      <c r="C678" s="445"/>
      <c r="D678" s="446"/>
      <c r="E678" s="431">
        <v>12433</v>
      </c>
      <c r="F678" s="431"/>
      <c r="G678" s="432"/>
      <c r="H678" s="432"/>
      <c r="I678" s="447"/>
      <c r="J678" s="447"/>
    </row>
    <row r="679" spans="1:10" x14ac:dyDescent="0.25">
      <c r="A679" s="440" t="s">
        <v>531</v>
      </c>
      <c r="B679" s="441"/>
      <c r="C679" s="441"/>
      <c r="D679" s="442"/>
      <c r="E679" s="448"/>
      <c r="F679" s="448"/>
      <c r="G679" s="448"/>
      <c r="H679" s="448"/>
      <c r="I679" s="449"/>
      <c r="J679" s="449"/>
    </row>
    <row r="680" spans="1:10" x14ac:dyDescent="0.25">
      <c r="A680" s="444" t="s">
        <v>532</v>
      </c>
      <c r="B680" s="445"/>
      <c r="C680" s="445"/>
      <c r="D680" s="446"/>
      <c r="E680" s="431"/>
      <c r="F680" s="431"/>
      <c r="G680" s="432"/>
      <c r="H680" s="432"/>
      <c r="I680" s="447"/>
      <c r="J680" s="447"/>
    </row>
    <row r="681" spans="1:10" x14ac:dyDescent="0.25">
      <c r="A681" s="440" t="s">
        <v>537</v>
      </c>
      <c r="B681" s="441"/>
      <c r="C681" s="441"/>
      <c r="D681" s="442"/>
      <c r="E681" s="443"/>
      <c r="F681" s="443"/>
      <c r="G681" s="443"/>
      <c r="H681" s="443"/>
      <c r="I681" s="437"/>
      <c r="J681" s="437"/>
    </row>
    <row r="682" spans="1:10" x14ac:dyDescent="0.25">
      <c r="A682" s="428"/>
      <c r="B682" s="429"/>
      <c r="C682" s="429"/>
      <c r="D682" s="430"/>
      <c r="E682" s="431"/>
      <c r="F682" s="431"/>
      <c r="G682" s="432"/>
      <c r="H682" s="432"/>
      <c r="I682" s="432"/>
      <c r="J682" s="432"/>
    </row>
    <row r="683" spans="1:10" x14ac:dyDescent="0.25">
      <c r="A683" s="428"/>
      <c r="B683" s="429"/>
      <c r="C683" s="429"/>
      <c r="D683" s="430"/>
      <c r="E683" s="431"/>
      <c r="F683" s="431"/>
      <c r="G683" s="432"/>
      <c r="H683" s="432"/>
      <c r="I683" s="432"/>
      <c r="J683" s="432"/>
    </row>
    <row r="684" spans="1:10" x14ac:dyDescent="0.25">
      <c r="A684" s="428"/>
      <c r="B684" s="429"/>
      <c r="C684" s="429"/>
      <c r="D684" s="430"/>
      <c r="E684" s="431"/>
      <c r="F684" s="431"/>
      <c r="G684" s="432"/>
      <c r="H684" s="432"/>
      <c r="I684" s="432"/>
      <c r="J684" s="432"/>
    </row>
    <row r="685" spans="1:10" x14ac:dyDescent="0.25">
      <c r="A685" s="433" t="s">
        <v>534</v>
      </c>
      <c r="B685" s="434"/>
      <c r="C685" s="434"/>
      <c r="D685" s="435"/>
      <c r="E685" s="436">
        <f>SUM(E675:E684)</f>
        <v>12433</v>
      </c>
      <c r="F685" s="436"/>
      <c r="G685" s="436">
        <f>SUM(G675:G684)</f>
        <v>0</v>
      </c>
      <c r="H685" s="436"/>
      <c r="I685" s="436">
        <f>SUM(I675:I684)</f>
        <v>0</v>
      </c>
      <c r="J685" s="436"/>
    </row>
    <row r="686" spans="1:10" x14ac:dyDescent="0.25">
      <c r="A686" s="485" t="s">
        <v>861</v>
      </c>
      <c r="B686" s="486"/>
      <c r="C686" s="486"/>
      <c r="D686" s="486"/>
      <c r="E686" s="486"/>
      <c r="F686" s="486"/>
      <c r="G686" s="486"/>
      <c r="H686" s="486"/>
      <c r="I686" s="486"/>
      <c r="J686" s="487"/>
    </row>
    <row r="687" spans="1:10" x14ac:dyDescent="0.25">
      <c r="A687" s="488" t="s">
        <v>862</v>
      </c>
      <c r="B687" s="489"/>
      <c r="C687" s="489"/>
      <c r="D687" s="489"/>
      <c r="E687" s="489"/>
      <c r="F687" s="489"/>
      <c r="G687" s="489"/>
      <c r="H687" s="489"/>
      <c r="I687" s="489"/>
      <c r="J687" s="490"/>
    </row>
    <row r="688" spans="1:10" x14ac:dyDescent="0.25">
      <c r="A688" s="488" t="s">
        <v>863</v>
      </c>
      <c r="B688" s="489"/>
      <c r="C688" s="489"/>
      <c r="D688" s="489"/>
      <c r="E688" s="489"/>
      <c r="F688" s="489"/>
      <c r="G688" s="489"/>
      <c r="H688" s="489"/>
      <c r="I688" s="489"/>
      <c r="J688" s="490"/>
    </row>
    <row r="689" spans="1:10" x14ac:dyDescent="0.25">
      <c r="A689" s="491" t="s">
        <v>864</v>
      </c>
      <c r="B689" s="492"/>
      <c r="C689" s="492"/>
      <c r="D689" s="492"/>
      <c r="E689" s="492"/>
      <c r="F689" s="492"/>
      <c r="G689" s="492"/>
      <c r="H689" s="492"/>
      <c r="I689" s="492"/>
      <c r="J689" s="493"/>
    </row>
    <row r="690" spans="1:10" x14ac:dyDescent="0.25">
      <c r="A690" s="300" t="s">
        <v>960</v>
      </c>
      <c r="B690" s="477"/>
      <c r="C690" s="477"/>
      <c r="D690" s="477"/>
      <c r="E690" s="477"/>
      <c r="F690" s="477"/>
      <c r="G690" s="477"/>
      <c r="H690" s="477"/>
      <c r="I690" s="477"/>
      <c r="J690" s="478"/>
    </row>
    <row r="691" spans="1:10" x14ac:dyDescent="0.25">
      <c r="A691" s="479"/>
      <c r="B691" s="480"/>
      <c r="C691" s="480"/>
      <c r="D691" s="480"/>
      <c r="E691" s="480"/>
      <c r="F691" s="480"/>
      <c r="G691" s="480"/>
      <c r="H691" s="480"/>
      <c r="I691" s="480"/>
      <c r="J691" s="481"/>
    </row>
    <row r="692" spans="1:10" x14ac:dyDescent="0.25">
      <c r="A692" s="479"/>
      <c r="B692" s="480"/>
      <c r="C692" s="480"/>
      <c r="D692" s="480"/>
      <c r="E692" s="480"/>
      <c r="F692" s="480"/>
      <c r="G692" s="480"/>
      <c r="H692" s="480"/>
      <c r="I692" s="480"/>
      <c r="J692" s="481"/>
    </row>
    <row r="693" spans="1:10" x14ac:dyDescent="0.25">
      <c r="A693" s="479"/>
      <c r="B693" s="480"/>
      <c r="C693" s="480"/>
      <c r="D693" s="480"/>
      <c r="E693" s="480"/>
      <c r="F693" s="480"/>
      <c r="G693" s="480"/>
      <c r="H693" s="480"/>
      <c r="I693" s="480"/>
      <c r="J693" s="481"/>
    </row>
    <row r="694" spans="1:10" x14ac:dyDescent="0.25">
      <c r="A694" s="479"/>
      <c r="B694" s="480"/>
      <c r="C694" s="480"/>
      <c r="D694" s="480"/>
      <c r="E694" s="480"/>
      <c r="F694" s="480"/>
      <c r="G694" s="480"/>
      <c r="H694" s="480"/>
      <c r="I694" s="480"/>
      <c r="J694" s="481"/>
    </row>
    <row r="695" spans="1:10" x14ac:dyDescent="0.25">
      <c r="A695" s="479"/>
      <c r="B695" s="480"/>
      <c r="C695" s="480"/>
      <c r="D695" s="480"/>
      <c r="E695" s="480"/>
      <c r="F695" s="480"/>
      <c r="G695" s="480"/>
      <c r="H695" s="480"/>
      <c r="I695" s="480"/>
      <c r="J695" s="481"/>
    </row>
    <row r="696" spans="1:10" x14ac:dyDescent="0.25">
      <c r="A696" s="479"/>
      <c r="B696" s="480"/>
      <c r="C696" s="480"/>
      <c r="D696" s="480"/>
      <c r="E696" s="480"/>
      <c r="F696" s="480"/>
      <c r="G696" s="480"/>
      <c r="H696" s="480"/>
      <c r="I696" s="480"/>
      <c r="J696" s="481"/>
    </row>
    <row r="697" spans="1:10" x14ac:dyDescent="0.25">
      <c r="A697" s="479"/>
      <c r="B697" s="480"/>
      <c r="C697" s="480"/>
      <c r="D697" s="480"/>
      <c r="E697" s="480"/>
      <c r="F697" s="480"/>
      <c r="G697" s="480"/>
      <c r="H697" s="480"/>
      <c r="I697" s="480"/>
      <c r="J697" s="481"/>
    </row>
    <row r="698" spans="1:10" x14ac:dyDescent="0.25">
      <c r="A698" s="479"/>
      <c r="B698" s="480"/>
      <c r="C698" s="480"/>
      <c r="D698" s="480"/>
      <c r="E698" s="480"/>
      <c r="F698" s="480"/>
      <c r="G698" s="480"/>
      <c r="H698" s="480"/>
      <c r="I698" s="480"/>
      <c r="J698" s="481"/>
    </row>
    <row r="699" spans="1:10" x14ac:dyDescent="0.25">
      <c r="A699" s="479"/>
      <c r="B699" s="480"/>
      <c r="C699" s="480"/>
      <c r="D699" s="480"/>
      <c r="E699" s="480"/>
      <c r="F699" s="480"/>
      <c r="G699" s="480"/>
      <c r="H699" s="480"/>
      <c r="I699" s="480"/>
      <c r="J699" s="481"/>
    </row>
    <row r="700" spans="1:10" x14ac:dyDescent="0.25">
      <c r="A700" s="479"/>
      <c r="B700" s="480"/>
      <c r="C700" s="480"/>
      <c r="D700" s="480"/>
      <c r="E700" s="480"/>
      <c r="F700" s="480"/>
      <c r="G700" s="480"/>
      <c r="H700" s="480"/>
      <c r="I700" s="480"/>
      <c r="J700" s="481"/>
    </row>
    <row r="701" spans="1:10" x14ac:dyDescent="0.25">
      <c r="A701" s="479"/>
      <c r="B701" s="480"/>
      <c r="C701" s="480"/>
      <c r="D701" s="480"/>
      <c r="E701" s="480"/>
      <c r="F701" s="480"/>
      <c r="G701" s="480"/>
      <c r="H701" s="480"/>
      <c r="I701" s="480"/>
      <c r="J701" s="481"/>
    </row>
    <row r="702" spans="1:10" x14ac:dyDescent="0.25">
      <c r="A702" s="479"/>
      <c r="B702" s="480"/>
      <c r="C702" s="480"/>
      <c r="D702" s="480"/>
      <c r="E702" s="480"/>
      <c r="F702" s="480"/>
      <c r="G702" s="480"/>
      <c r="H702" s="480"/>
      <c r="I702" s="480"/>
      <c r="J702" s="481"/>
    </row>
    <row r="703" spans="1:10" x14ac:dyDescent="0.25">
      <c r="A703" s="479"/>
      <c r="B703" s="480"/>
      <c r="C703" s="480"/>
      <c r="D703" s="480"/>
      <c r="E703" s="480"/>
      <c r="F703" s="480"/>
      <c r="G703" s="480"/>
      <c r="H703" s="480"/>
      <c r="I703" s="480"/>
      <c r="J703" s="481"/>
    </row>
    <row r="704" spans="1:10" x14ac:dyDescent="0.25">
      <c r="A704" s="479"/>
      <c r="B704" s="480"/>
      <c r="C704" s="480"/>
      <c r="D704" s="480"/>
      <c r="E704" s="480"/>
      <c r="F704" s="480"/>
      <c r="G704" s="480"/>
      <c r="H704" s="480"/>
      <c r="I704" s="480"/>
      <c r="J704" s="481"/>
    </row>
    <row r="705" spans="1:10" x14ac:dyDescent="0.25">
      <c r="A705" s="479"/>
      <c r="B705" s="480"/>
      <c r="C705" s="480"/>
      <c r="D705" s="480"/>
      <c r="E705" s="480"/>
      <c r="F705" s="480"/>
      <c r="G705" s="480"/>
      <c r="H705" s="480"/>
      <c r="I705" s="480"/>
      <c r="J705" s="481"/>
    </row>
    <row r="706" spans="1:10" x14ac:dyDescent="0.25">
      <c r="A706" s="479"/>
      <c r="B706" s="480"/>
      <c r="C706" s="480"/>
      <c r="D706" s="480"/>
      <c r="E706" s="480"/>
      <c r="F706" s="480"/>
      <c r="G706" s="480"/>
      <c r="H706" s="480"/>
      <c r="I706" s="480"/>
      <c r="J706" s="481"/>
    </row>
    <row r="707" spans="1:10" x14ac:dyDescent="0.25">
      <c r="A707" s="479"/>
      <c r="B707" s="480"/>
      <c r="C707" s="480"/>
      <c r="D707" s="480"/>
      <c r="E707" s="480"/>
      <c r="F707" s="480"/>
      <c r="G707" s="480"/>
      <c r="H707" s="480"/>
      <c r="I707" s="480"/>
      <c r="J707" s="481"/>
    </row>
    <row r="708" spans="1:10" x14ac:dyDescent="0.25">
      <c r="A708" s="479"/>
      <c r="B708" s="480"/>
      <c r="C708" s="480"/>
      <c r="D708" s="480"/>
      <c r="E708" s="480"/>
      <c r="F708" s="480"/>
      <c r="G708" s="480"/>
      <c r="H708" s="480"/>
      <c r="I708" s="480"/>
      <c r="J708" s="481"/>
    </row>
    <row r="709" spans="1:10" x14ac:dyDescent="0.25">
      <c r="A709" s="479"/>
      <c r="B709" s="480"/>
      <c r="C709" s="480"/>
      <c r="D709" s="480"/>
      <c r="E709" s="480"/>
      <c r="F709" s="480"/>
      <c r="G709" s="480"/>
      <c r="H709" s="480"/>
      <c r="I709" s="480"/>
      <c r="J709" s="481"/>
    </row>
    <row r="710" spans="1:10" x14ac:dyDescent="0.25">
      <c r="A710" s="479"/>
      <c r="B710" s="480"/>
      <c r="C710" s="480"/>
      <c r="D710" s="480"/>
      <c r="E710" s="480"/>
      <c r="F710" s="480"/>
      <c r="G710" s="480"/>
      <c r="H710" s="480"/>
      <c r="I710" s="480"/>
      <c r="J710" s="481"/>
    </row>
    <row r="711" spans="1:10" x14ac:dyDescent="0.25">
      <c r="A711" s="479"/>
      <c r="B711" s="480"/>
      <c r="C711" s="480"/>
      <c r="D711" s="480"/>
      <c r="E711" s="480"/>
      <c r="F711" s="480"/>
      <c r="G711" s="480"/>
      <c r="H711" s="480"/>
      <c r="I711" s="480"/>
      <c r="J711" s="481"/>
    </row>
    <row r="712" spans="1:10" x14ac:dyDescent="0.25">
      <c r="A712" s="479"/>
      <c r="B712" s="480"/>
      <c r="C712" s="480"/>
      <c r="D712" s="480"/>
      <c r="E712" s="480"/>
      <c r="F712" s="480"/>
      <c r="G712" s="480"/>
      <c r="H712" s="480"/>
      <c r="I712" s="480"/>
      <c r="J712" s="481"/>
    </row>
    <row r="713" spans="1:10" x14ac:dyDescent="0.25">
      <c r="A713" s="479"/>
      <c r="B713" s="480"/>
      <c r="C713" s="480"/>
      <c r="D713" s="480"/>
      <c r="E713" s="480"/>
      <c r="F713" s="480"/>
      <c r="G713" s="480"/>
      <c r="H713" s="480"/>
      <c r="I713" s="480"/>
      <c r="J713" s="481"/>
    </row>
    <row r="714" spans="1:10" x14ac:dyDescent="0.25">
      <c r="A714" s="479"/>
      <c r="B714" s="480"/>
      <c r="C714" s="480"/>
      <c r="D714" s="480"/>
      <c r="E714" s="480"/>
      <c r="F714" s="480"/>
      <c r="G714" s="480"/>
      <c r="H714" s="480"/>
      <c r="I714" s="480"/>
      <c r="J714" s="481"/>
    </row>
    <row r="715" spans="1:10" x14ac:dyDescent="0.25">
      <c r="A715" s="482"/>
      <c r="B715" s="483"/>
      <c r="C715" s="483"/>
      <c r="D715" s="483"/>
      <c r="E715" s="483"/>
      <c r="F715" s="483"/>
      <c r="G715" s="483"/>
      <c r="H715" s="483"/>
      <c r="I715" s="483"/>
      <c r="J715" s="484"/>
    </row>
    <row r="717" spans="1:10" ht="15.6" x14ac:dyDescent="0.3">
      <c r="A717" s="350" t="s">
        <v>848</v>
      </c>
      <c r="B717" s="351"/>
      <c r="C717" s="351"/>
      <c r="D717" s="351"/>
      <c r="E717" s="351"/>
      <c r="F717" s="351"/>
      <c r="G717" s="351"/>
      <c r="H717" s="348" t="str">
        <f>'CONTACT INFORMATION'!$A$24</f>
        <v>San Mateo</v>
      </c>
      <c r="I717" s="348"/>
      <c r="J717" s="349"/>
    </row>
    <row r="718" spans="1:10" ht="8.1" customHeight="1" x14ac:dyDescent="0.25">
      <c r="A718" s="200"/>
      <c r="B718" s="201"/>
      <c r="C718" s="201"/>
      <c r="D718" s="201"/>
      <c r="E718" s="201"/>
      <c r="F718" s="201"/>
      <c r="G718" s="201"/>
      <c r="H718" s="201"/>
      <c r="I718" s="201"/>
      <c r="J718" s="202"/>
    </row>
    <row r="719" spans="1:10" ht="13.8" x14ac:dyDescent="0.25">
      <c r="A719" s="457" t="s">
        <v>868</v>
      </c>
      <c r="B719" s="458"/>
      <c r="C719" s="458"/>
      <c r="D719" s="458"/>
      <c r="E719" s="458"/>
      <c r="F719" s="458"/>
      <c r="G719" s="458"/>
      <c r="H719" s="458"/>
      <c r="I719" s="458"/>
      <c r="J719" s="459"/>
    </row>
    <row r="720" spans="1:10" x14ac:dyDescent="0.25">
      <c r="A720" s="454" t="s">
        <v>854</v>
      </c>
      <c r="B720" s="455"/>
      <c r="C720" s="455"/>
      <c r="D720" s="456"/>
      <c r="E720" s="526"/>
      <c r="F720" s="527"/>
      <c r="G720" s="527"/>
      <c r="H720" s="527"/>
      <c r="I720" s="527"/>
      <c r="J720" s="528"/>
    </row>
    <row r="721" spans="1:10" x14ac:dyDescent="0.25">
      <c r="A721" s="494" t="s">
        <v>853</v>
      </c>
      <c r="B721" s="495"/>
      <c r="C721" s="495"/>
      <c r="D721" s="496"/>
      <c r="E721" s="529"/>
      <c r="F721" s="530"/>
      <c r="G721" s="530"/>
      <c r="H721" s="530"/>
      <c r="I721" s="530"/>
      <c r="J721" s="531"/>
    </row>
    <row r="722" spans="1:10" x14ac:dyDescent="0.25">
      <c r="A722" s="523" t="s">
        <v>808</v>
      </c>
      <c r="B722" s="524"/>
      <c r="C722" s="524"/>
      <c r="D722" s="525"/>
      <c r="E722" s="470"/>
      <c r="F722" s="471"/>
      <c r="G722" s="471"/>
      <c r="H722" s="471"/>
      <c r="I722" s="471"/>
      <c r="J722" s="472"/>
    </row>
    <row r="723" spans="1:10" ht="27" customHeight="1" x14ac:dyDescent="0.25">
      <c r="A723" s="157"/>
      <c r="B723" s="208"/>
      <c r="C723" s="208"/>
      <c r="D723" s="208"/>
      <c r="E723" s="473" t="s">
        <v>535</v>
      </c>
      <c r="F723" s="474"/>
      <c r="G723" s="473" t="s">
        <v>533</v>
      </c>
      <c r="H723" s="474"/>
      <c r="I723" s="475" t="s">
        <v>849</v>
      </c>
      <c r="J723" s="476"/>
    </row>
    <row r="724" spans="1:10" x14ac:dyDescent="0.25">
      <c r="A724" s="440" t="s">
        <v>527</v>
      </c>
      <c r="B724" s="441"/>
      <c r="C724" s="441"/>
      <c r="D724" s="442"/>
      <c r="E724" s="448"/>
      <c r="F724" s="448"/>
      <c r="G724" s="448"/>
      <c r="H724" s="448"/>
      <c r="I724" s="449"/>
      <c r="J724" s="449"/>
    </row>
    <row r="725" spans="1:10" x14ac:dyDescent="0.25">
      <c r="A725" s="444" t="s">
        <v>528</v>
      </c>
      <c r="B725" s="445"/>
      <c r="C725" s="445"/>
      <c r="D725" s="446"/>
      <c r="E725" s="431"/>
      <c r="F725" s="431"/>
      <c r="G725" s="432"/>
      <c r="H725" s="432"/>
      <c r="I725" s="447"/>
      <c r="J725" s="447"/>
    </row>
    <row r="726" spans="1:10" x14ac:dyDescent="0.25">
      <c r="A726" s="440" t="s">
        <v>529</v>
      </c>
      <c r="B726" s="441"/>
      <c r="C726" s="441"/>
      <c r="D726" s="442"/>
      <c r="E726" s="448"/>
      <c r="F726" s="448"/>
      <c r="G726" s="448"/>
      <c r="H726" s="448"/>
      <c r="I726" s="449"/>
      <c r="J726" s="449"/>
    </row>
    <row r="727" spans="1:10" x14ac:dyDescent="0.25">
      <c r="A727" s="444" t="s">
        <v>530</v>
      </c>
      <c r="B727" s="445"/>
      <c r="C727" s="445"/>
      <c r="D727" s="446"/>
      <c r="E727" s="431"/>
      <c r="F727" s="431"/>
      <c r="G727" s="432"/>
      <c r="H727" s="432"/>
      <c r="I727" s="447"/>
      <c r="J727" s="447"/>
    </row>
    <row r="728" spans="1:10" x14ac:dyDescent="0.25">
      <c r="A728" s="440" t="s">
        <v>531</v>
      </c>
      <c r="B728" s="441"/>
      <c r="C728" s="441"/>
      <c r="D728" s="442"/>
      <c r="E728" s="448"/>
      <c r="F728" s="448"/>
      <c r="G728" s="448"/>
      <c r="H728" s="448"/>
      <c r="I728" s="449"/>
      <c r="J728" s="449"/>
    </row>
    <row r="729" spans="1:10" x14ac:dyDescent="0.25">
      <c r="A729" s="444" t="s">
        <v>532</v>
      </c>
      <c r="B729" s="445"/>
      <c r="C729" s="445"/>
      <c r="D729" s="446"/>
      <c r="E729" s="431"/>
      <c r="F729" s="431"/>
      <c r="G729" s="432"/>
      <c r="H729" s="432"/>
      <c r="I729" s="447"/>
      <c r="J729" s="447"/>
    </row>
    <row r="730" spans="1:10" x14ac:dyDescent="0.25">
      <c r="A730" s="440" t="s">
        <v>537</v>
      </c>
      <c r="B730" s="441"/>
      <c r="C730" s="441"/>
      <c r="D730" s="442"/>
      <c r="E730" s="443"/>
      <c r="F730" s="443"/>
      <c r="G730" s="443"/>
      <c r="H730" s="443"/>
      <c r="I730" s="437"/>
      <c r="J730" s="437"/>
    </row>
    <row r="731" spans="1:10" x14ac:dyDescent="0.25">
      <c r="A731" s="428"/>
      <c r="B731" s="429"/>
      <c r="C731" s="429"/>
      <c r="D731" s="430"/>
      <c r="E731" s="431"/>
      <c r="F731" s="431"/>
      <c r="G731" s="432"/>
      <c r="H731" s="432"/>
      <c r="I731" s="432"/>
      <c r="J731" s="432"/>
    </row>
    <row r="732" spans="1:10" x14ac:dyDescent="0.25">
      <c r="A732" s="428"/>
      <c r="B732" s="429"/>
      <c r="C732" s="429"/>
      <c r="D732" s="430"/>
      <c r="E732" s="431"/>
      <c r="F732" s="431"/>
      <c r="G732" s="432"/>
      <c r="H732" s="432"/>
      <c r="I732" s="432"/>
      <c r="J732" s="432"/>
    </row>
    <row r="733" spans="1:10" x14ac:dyDescent="0.25">
      <c r="A733" s="428"/>
      <c r="B733" s="429"/>
      <c r="C733" s="429"/>
      <c r="D733" s="430"/>
      <c r="E733" s="431"/>
      <c r="F733" s="431"/>
      <c r="G733" s="432"/>
      <c r="H733" s="432"/>
      <c r="I733" s="432"/>
      <c r="J733" s="432"/>
    </row>
    <row r="734" spans="1:10" x14ac:dyDescent="0.25">
      <c r="A734" s="433" t="s">
        <v>534</v>
      </c>
      <c r="B734" s="434"/>
      <c r="C734" s="434"/>
      <c r="D734" s="435"/>
      <c r="E734" s="436">
        <f>SUM(E724:E733)</f>
        <v>0</v>
      </c>
      <c r="F734" s="436"/>
      <c r="G734" s="436">
        <f>SUM(G724:G733)</f>
        <v>0</v>
      </c>
      <c r="H734" s="436"/>
      <c r="I734" s="436">
        <f>SUM(I724:I733)</f>
        <v>0</v>
      </c>
      <c r="J734" s="436"/>
    </row>
    <row r="735" spans="1:10" x14ac:dyDescent="0.25">
      <c r="A735" s="485" t="s">
        <v>861</v>
      </c>
      <c r="B735" s="486"/>
      <c r="C735" s="486"/>
      <c r="D735" s="486"/>
      <c r="E735" s="486"/>
      <c r="F735" s="486"/>
      <c r="G735" s="486"/>
      <c r="H735" s="486"/>
      <c r="I735" s="486"/>
      <c r="J735" s="487"/>
    </row>
    <row r="736" spans="1:10" x14ac:dyDescent="0.25">
      <c r="A736" s="488" t="s">
        <v>862</v>
      </c>
      <c r="B736" s="489"/>
      <c r="C736" s="489"/>
      <c r="D736" s="489"/>
      <c r="E736" s="489"/>
      <c r="F736" s="489"/>
      <c r="G736" s="489"/>
      <c r="H736" s="489"/>
      <c r="I736" s="489"/>
      <c r="J736" s="490"/>
    </row>
    <row r="737" spans="1:10" x14ac:dyDescent="0.25">
      <c r="A737" s="488" t="s">
        <v>863</v>
      </c>
      <c r="B737" s="489"/>
      <c r="C737" s="489"/>
      <c r="D737" s="489"/>
      <c r="E737" s="489"/>
      <c r="F737" s="489"/>
      <c r="G737" s="489"/>
      <c r="H737" s="489"/>
      <c r="I737" s="489"/>
      <c r="J737" s="490"/>
    </row>
    <row r="738" spans="1:10" x14ac:dyDescent="0.25">
      <c r="A738" s="491" t="s">
        <v>864</v>
      </c>
      <c r="B738" s="492"/>
      <c r="C738" s="492"/>
      <c r="D738" s="492"/>
      <c r="E738" s="492"/>
      <c r="F738" s="492"/>
      <c r="G738" s="492"/>
      <c r="H738" s="492"/>
      <c r="I738" s="492"/>
      <c r="J738" s="493"/>
    </row>
    <row r="739" spans="1:10" x14ac:dyDescent="0.25">
      <c r="A739" s="300"/>
      <c r="B739" s="477"/>
      <c r="C739" s="477"/>
      <c r="D739" s="477"/>
      <c r="E739" s="477"/>
      <c r="F739" s="477"/>
      <c r="G739" s="477"/>
      <c r="H739" s="477"/>
      <c r="I739" s="477"/>
      <c r="J739" s="478"/>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79"/>
      <c r="B750" s="480"/>
      <c r="C750" s="480"/>
      <c r="D750" s="480"/>
      <c r="E750" s="480"/>
      <c r="F750" s="480"/>
      <c r="G750" s="480"/>
      <c r="H750" s="480"/>
      <c r="I750" s="480"/>
      <c r="J750" s="481"/>
    </row>
    <row r="751" spans="1:10" x14ac:dyDescent="0.25">
      <c r="A751" s="479"/>
      <c r="B751" s="480"/>
      <c r="C751" s="480"/>
      <c r="D751" s="480"/>
      <c r="E751" s="480"/>
      <c r="F751" s="480"/>
      <c r="G751" s="480"/>
      <c r="H751" s="480"/>
      <c r="I751" s="480"/>
      <c r="J751" s="481"/>
    </row>
    <row r="752" spans="1:10" x14ac:dyDescent="0.25">
      <c r="A752" s="479"/>
      <c r="B752" s="480"/>
      <c r="C752" s="480"/>
      <c r="D752" s="480"/>
      <c r="E752" s="480"/>
      <c r="F752" s="480"/>
      <c r="G752" s="480"/>
      <c r="H752" s="480"/>
      <c r="I752" s="480"/>
      <c r="J752" s="481"/>
    </row>
    <row r="753" spans="1:10" x14ac:dyDescent="0.25">
      <c r="A753" s="479"/>
      <c r="B753" s="480"/>
      <c r="C753" s="480"/>
      <c r="D753" s="480"/>
      <c r="E753" s="480"/>
      <c r="F753" s="480"/>
      <c r="G753" s="480"/>
      <c r="H753" s="480"/>
      <c r="I753" s="480"/>
      <c r="J753" s="481"/>
    </row>
    <row r="754" spans="1:10" x14ac:dyDescent="0.25">
      <c r="A754" s="479"/>
      <c r="B754" s="480"/>
      <c r="C754" s="480"/>
      <c r="D754" s="480"/>
      <c r="E754" s="480"/>
      <c r="F754" s="480"/>
      <c r="G754" s="480"/>
      <c r="H754" s="480"/>
      <c r="I754" s="480"/>
      <c r="J754" s="481"/>
    </row>
    <row r="755" spans="1:10" x14ac:dyDescent="0.25">
      <c r="A755" s="479"/>
      <c r="B755" s="480"/>
      <c r="C755" s="480"/>
      <c r="D755" s="480"/>
      <c r="E755" s="480"/>
      <c r="F755" s="480"/>
      <c r="G755" s="480"/>
      <c r="H755" s="480"/>
      <c r="I755" s="480"/>
      <c r="J755" s="481"/>
    </row>
    <row r="756" spans="1:10" x14ac:dyDescent="0.25">
      <c r="A756" s="479"/>
      <c r="B756" s="480"/>
      <c r="C756" s="480"/>
      <c r="D756" s="480"/>
      <c r="E756" s="480"/>
      <c r="F756" s="480"/>
      <c r="G756" s="480"/>
      <c r="H756" s="480"/>
      <c r="I756" s="480"/>
      <c r="J756" s="481"/>
    </row>
    <row r="757" spans="1:10" x14ac:dyDescent="0.25">
      <c r="A757" s="479"/>
      <c r="B757" s="480"/>
      <c r="C757" s="480"/>
      <c r="D757" s="480"/>
      <c r="E757" s="480"/>
      <c r="F757" s="480"/>
      <c r="G757" s="480"/>
      <c r="H757" s="480"/>
      <c r="I757" s="480"/>
      <c r="J757" s="481"/>
    </row>
    <row r="758" spans="1:10" x14ac:dyDescent="0.25">
      <c r="A758" s="479"/>
      <c r="B758" s="480"/>
      <c r="C758" s="480"/>
      <c r="D758" s="480"/>
      <c r="E758" s="480"/>
      <c r="F758" s="480"/>
      <c r="G758" s="480"/>
      <c r="H758" s="480"/>
      <c r="I758" s="480"/>
      <c r="J758" s="481"/>
    </row>
    <row r="759" spans="1:10" x14ac:dyDescent="0.25">
      <c r="A759" s="479"/>
      <c r="B759" s="480"/>
      <c r="C759" s="480"/>
      <c r="D759" s="480"/>
      <c r="E759" s="480"/>
      <c r="F759" s="480"/>
      <c r="G759" s="480"/>
      <c r="H759" s="480"/>
      <c r="I759" s="480"/>
      <c r="J759" s="481"/>
    </row>
    <row r="760" spans="1:10" x14ac:dyDescent="0.25">
      <c r="A760" s="479"/>
      <c r="B760" s="480"/>
      <c r="C760" s="480"/>
      <c r="D760" s="480"/>
      <c r="E760" s="480"/>
      <c r="F760" s="480"/>
      <c r="G760" s="480"/>
      <c r="H760" s="480"/>
      <c r="I760" s="480"/>
      <c r="J760" s="481"/>
    </row>
    <row r="761" spans="1:10" x14ac:dyDescent="0.25">
      <c r="A761" s="479"/>
      <c r="B761" s="480"/>
      <c r="C761" s="480"/>
      <c r="D761" s="480"/>
      <c r="E761" s="480"/>
      <c r="F761" s="480"/>
      <c r="G761" s="480"/>
      <c r="H761" s="480"/>
      <c r="I761" s="480"/>
      <c r="J761" s="481"/>
    </row>
    <row r="762" spans="1:10" x14ac:dyDescent="0.25">
      <c r="A762" s="479"/>
      <c r="B762" s="480"/>
      <c r="C762" s="480"/>
      <c r="D762" s="480"/>
      <c r="E762" s="480"/>
      <c r="F762" s="480"/>
      <c r="G762" s="480"/>
      <c r="H762" s="480"/>
      <c r="I762" s="480"/>
      <c r="J762" s="481"/>
    </row>
    <row r="763" spans="1:10" x14ac:dyDescent="0.25">
      <c r="A763" s="479"/>
      <c r="B763" s="480"/>
      <c r="C763" s="480"/>
      <c r="D763" s="480"/>
      <c r="E763" s="480"/>
      <c r="F763" s="480"/>
      <c r="G763" s="480"/>
      <c r="H763" s="480"/>
      <c r="I763" s="480"/>
      <c r="J763" s="481"/>
    </row>
    <row r="764" spans="1:10" x14ac:dyDescent="0.25">
      <c r="A764" s="479"/>
      <c r="B764" s="480"/>
      <c r="C764" s="480"/>
      <c r="D764" s="480"/>
      <c r="E764" s="480"/>
      <c r="F764" s="480"/>
      <c r="G764" s="480"/>
      <c r="H764" s="480"/>
      <c r="I764" s="480"/>
      <c r="J764" s="481"/>
    </row>
    <row r="765" spans="1:10" x14ac:dyDescent="0.25">
      <c r="A765" s="479"/>
      <c r="B765" s="480"/>
      <c r="C765" s="480"/>
      <c r="D765" s="480"/>
      <c r="E765" s="480"/>
      <c r="F765" s="480"/>
      <c r="G765" s="480"/>
      <c r="H765" s="480"/>
      <c r="I765" s="480"/>
      <c r="J765" s="481"/>
    </row>
    <row r="766" spans="1:10" x14ac:dyDescent="0.25">
      <c r="A766" s="479"/>
      <c r="B766" s="480"/>
      <c r="C766" s="480"/>
      <c r="D766" s="480"/>
      <c r="E766" s="480"/>
      <c r="F766" s="480"/>
      <c r="G766" s="480"/>
      <c r="H766" s="480"/>
      <c r="I766" s="480"/>
      <c r="J766" s="481"/>
    </row>
    <row r="767" spans="1:10" x14ac:dyDescent="0.25">
      <c r="A767" s="479"/>
      <c r="B767" s="480"/>
      <c r="C767" s="480"/>
      <c r="D767" s="480"/>
      <c r="E767" s="480"/>
      <c r="F767" s="480"/>
      <c r="G767" s="480"/>
      <c r="H767" s="480"/>
      <c r="I767" s="480"/>
      <c r="J767" s="481"/>
    </row>
    <row r="768" spans="1:10" x14ac:dyDescent="0.25">
      <c r="A768" s="479"/>
      <c r="B768" s="480"/>
      <c r="C768" s="480"/>
      <c r="D768" s="480"/>
      <c r="E768" s="480"/>
      <c r="F768" s="480"/>
      <c r="G768" s="480"/>
      <c r="H768" s="480"/>
      <c r="I768" s="480"/>
      <c r="J768" s="481"/>
    </row>
    <row r="769" spans="1:10" x14ac:dyDescent="0.25">
      <c r="A769" s="479"/>
      <c r="B769" s="480"/>
      <c r="C769" s="480"/>
      <c r="D769" s="480"/>
      <c r="E769" s="480"/>
      <c r="F769" s="480"/>
      <c r="G769" s="480"/>
      <c r="H769" s="480"/>
      <c r="I769" s="480"/>
      <c r="J769" s="481"/>
    </row>
    <row r="770" spans="1:10" x14ac:dyDescent="0.25">
      <c r="A770" s="479"/>
      <c r="B770" s="480"/>
      <c r="C770" s="480"/>
      <c r="D770" s="480"/>
      <c r="E770" s="480"/>
      <c r="F770" s="480"/>
      <c r="G770" s="480"/>
      <c r="H770" s="480"/>
      <c r="I770" s="480"/>
      <c r="J770" s="481"/>
    </row>
    <row r="771" spans="1:10" x14ac:dyDescent="0.25">
      <c r="A771" s="479"/>
      <c r="B771" s="480"/>
      <c r="C771" s="480"/>
      <c r="D771" s="480"/>
      <c r="E771" s="480"/>
      <c r="F771" s="480"/>
      <c r="G771" s="480"/>
      <c r="H771" s="480"/>
      <c r="I771" s="480"/>
      <c r="J771" s="481"/>
    </row>
    <row r="772" spans="1:10" x14ac:dyDescent="0.25">
      <c r="A772" s="479"/>
      <c r="B772" s="480"/>
      <c r="C772" s="480"/>
      <c r="D772" s="480"/>
      <c r="E772" s="480"/>
      <c r="F772" s="480"/>
      <c r="G772" s="480"/>
      <c r="H772" s="480"/>
      <c r="I772" s="480"/>
      <c r="J772" s="481"/>
    </row>
    <row r="773" spans="1:10" x14ac:dyDescent="0.25">
      <c r="A773" s="482"/>
      <c r="B773" s="483"/>
      <c r="C773" s="483"/>
      <c r="D773" s="483"/>
      <c r="E773" s="483"/>
      <c r="F773" s="483"/>
      <c r="G773" s="483"/>
      <c r="H773" s="483"/>
      <c r="I773" s="483"/>
      <c r="J773" s="484"/>
    </row>
    <row r="775" spans="1:10" ht="15.6" x14ac:dyDescent="0.3">
      <c r="A775" s="350" t="s">
        <v>848</v>
      </c>
      <c r="B775" s="351"/>
      <c r="C775" s="351"/>
      <c r="D775" s="351"/>
      <c r="E775" s="351"/>
      <c r="F775" s="351"/>
      <c r="G775" s="351"/>
      <c r="H775" s="348" t="str">
        <f>'CONTACT INFORMATION'!$A$24</f>
        <v>San Mateo</v>
      </c>
      <c r="I775" s="348"/>
      <c r="J775" s="349"/>
    </row>
    <row r="776" spans="1:10" ht="8.4" customHeight="1" x14ac:dyDescent="0.25">
      <c r="A776" s="163"/>
      <c r="B776" s="163"/>
      <c r="C776" s="163"/>
      <c r="D776" s="163"/>
      <c r="E776" s="163"/>
      <c r="F776" s="163"/>
      <c r="G776" s="163"/>
      <c r="H776" s="163"/>
      <c r="I776" s="163"/>
      <c r="J776" s="163"/>
    </row>
    <row r="777" spans="1:10" ht="13.8" x14ac:dyDescent="0.25">
      <c r="A777" s="457" t="s">
        <v>869</v>
      </c>
      <c r="B777" s="458"/>
      <c r="C777" s="458"/>
      <c r="D777" s="458"/>
      <c r="E777" s="458"/>
      <c r="F777" s="458"/>
      <c r="G777" s="458"/>
      <c r="H777" s="458"/>
      <c r="I777" s="458"/>
      <c r="J777" s="459"/>
    </row>
    <row r="778" spans="1:10" x14ac:dyDescent="0.25">
      <c r="A778" s="454" t="s">
        <v>854</v>
      </c>
      <c r="B778" s="455"/>
      <c r="C778" s="455"/>
      <c r="D778" s="456"/>
      <c r="E778" s="526"/>
      <c r="F778" s="527"/>
      <c r="G778" s="527"/>
      <c r="H778" s="527"/>
      <c r="I778" s="527"/>
      <c r="J778" s="528"/>
    </row>
    <row r="779" spans="1:10" x14ac:dyDescent="0.25">
      <c r="A779" s="494" t="s">
        <v>853</v>
      </c>
      <c r="B779" s="495"/>
      <c r="C779" s="495"/>
      <c r="D779" s="496"/>
      <c r="E779" s="529"/>
      <c r="F779" s="530"/>
      <c r="G779" s="530"/>
      <c r="H779" s="530"/>
      <c r="I779" s="530"/>
      <c r="J779" s="531"/>
    </row>
    <row r="780" spans="1:10" x14ac:dyDescent="0.25">
      <c r="A780" s="523" t="s">
        <v>808</v>
      </c>
      <c r="B780" s="524"/>
      <c r="C780" s="524"/>
      <c r="D780" s="525"/>
      <c r="E780" s="470"/>
      <c r="F780" s="471"/>
      <c r="G780" s="471"/>
      <c r="H780" s="471"/>
      <c r="I780" s="471"/>
      <c r="J780" s="472"/>
    </row>
    <row r="781" spans="1:10" ht="27" customHeight="1" x14ac:dyDescent="0.25">
      <c r="A781" s="157"/>
      <c r="B781" s="208"/>
      <c r="C781" s="208"/>
      <c r="D781" s="208"/>
      <c r="E781" s="473" t="s">
        <v>535</v>
      </c>
      <c r="F781" s="474"/>
      <c r="G781" s="473" t="s">
        <v>533</v>
      </c>
      <c r="H781" s="474"/>
      <c r="I781" s="475" t="s">
        <v>849</v>
      </c>
      <c r="J781" s="476"/>
    </row>
    <row r="782" spans="1:10" x14ac:dyDescent="0.25">
      <c r="A782" s="440" t="s">
        <v>527</v>
      </c>
      <c r="B782" s="441"/>
      <c r="C782" s="441"/>
      <c r="D782" s="442"/>
      <c r="E782" s="448"/>
      <c r="F782" s="448"/>
      <c r="G782" s="448"/>
      <c r="H782" s="448"/>
      <c r="I782" s="449"/>
      <c r="J782" s="449"/>
    </row>
    <row r="783" spans="1:10" x14ac:dyDescent="0.25">
      <c r="A783" s="444" t="s">
        <v>528</v>
      </c>
      <c r="B783" s="445"/>
      <c r="C783" s="445"/>
      <c r="D783" s="446"/>
      <c r="E783" s="431"/>
      <c r="F783" s="431"/>
      <c r="G783" s="432"/>
      <c r="H783" s="432"/>
      <c r="I783" s="447"/>
      <c r="J783" s="447"/>
    </row>
    <row r="784" spans="1:10" x14ac:dyDescent="0.25">
      <c r="A784" s="440" t="s">
        <v>529</v>
      </c>
      <c r="B784" s="441"/>
      <c r="C784" s="441"/>
      <c r="D784" s="442"/>
      <c r="E784" s="448"/>
      <c r="F784" s="448"/>
      <c r="G784" s="448"/>
      <c r="H784" s="448"/>
      <c r="I784" s="449"/>
      <c r="J784" s="449"/>
    </row>
    <row r="785" spans="1:10" x14ac:dyDescent="0.25">
      <c r="A785" s="444" t="s">
        <v>530</v>
      </c>
      <c r="B785" s="445"/>
      <c r="C785" s="445"/>
      <c r="D785" s="446"/>
      <c r="E785" s="431"/>
      <c r="F785" s="431"/>
      <c r="G785" s="432"/>
      <c r="H785" s="432"/>
      <c r="I785" s="447"/>
      <c r="J785" s="447"/>
    </row>
    <row r="786" spans="1:10" x14ac:dyDescent="0.25">
      <c r="A786" s="440" t="s">
        <v>531</v>
      </c>
      <c r="B786" s="441"/>
      <c r="C786" s="441"/>
      <c r="D786" s="442"/>
      <c r="E786" s="448"/>
      <c r="F786" s="448"/>
      <c r="G786" s="448"/>
      <c r="H786" s="448"/>
      <c r="I786" s="449"/>
      <c r="J786" s="449"/>
    </row>
    <row r="787" spans="1:10" x14ac:dyDescent="0.25">
      <c r="A787" s="444" t="s">
        <v>532</v>
      </c>
      <c r="B787" s="445"/>
      <c r="C787" s="445"/>
      <c r="D787" s="446"/>
      <c r="E787" s="431"/>
      <c r="F787" s="431"/>
      <c r="G787" s="432"/>
      <c r="H787" s="432"/>
      <c r="I787" s="447"/>
      <c r="J787" s="447"/>
    </row>
    <row r="788" spans="1:10" x14ac:dyDescent="0.25">
      <c r="A788" s="440" t="s">
        <v>537</v>
      </c>
      <c r="B788" s="441"/>
      <c r="C788" s="441"/>
      <c r="D788" s="442"/>
      <c r="E788" s="443"/>
      <c r="F788" s="443"/>
      <c r="G788" s="443"/>
      <c r="H788" s="443"/>
      <c r="I788" s="437"/>
      <c r="J788" s="437"/>
    </row>
    <row r="789" spans="1:10" x14ac:dyDescent="0.25">
      <c r="A789" s="428"/>
      <c r="B789" s="429"/>
      <c r="C789" s="429"/>
      <c r="D789" s="430"/>
      <c r="E789" s="431"/>
      <c r="F789" s="431"/>
      <c r="G789" s="432"/>
      <c r="H789" s="432"/>
      <c r="I789" s="432"/>
      <c r="J789" s="432"/>
    </row>
    <row r="790" spans="1:10" x14ac:dyDescent="0.25">
      <c r="A790" s="428"/>
      <c r="B790" s="429"/>
      <c r="C790" s="429"/>
      <c r="D790" s="430"/>
      <c r="E790" s="431"/>
      <c r="F790" s="431"/>
      <c r="G790" s="432"/>
      <c r="H790" s="432"/>
      <c r="I790" s="432"/>
      <c r="J790" s="432"/>
    </row>
    <row r="791" spans="1:10" x14ac:dyDescent="0.25">
      <c r="A791" s="428"/>
      <c r="B791" s="429"/>
      <c r="C791" s="429"/>
      <c r="D791" s="430"/>
      <c r="E791" s="431"/>
      <c r="F791" s="431"/>
      <c r="G791" s="432"/>
      <c r="H791" s="432"/>
      <c r="I791" s="432"/>
      <c r="J791" s="432"/>
    </row>
    <row r="792" spans="1:10" x14ac:dyDescent="0.25">
      <c r="A792" s="433" t="s">
        <v>534</v>
      </c>
      <c r="B792" s="434"/>
      <c r="C792" s="434"/>
      <c r="D792" s="435"/>
      <c r="E792" s="436">
        <f>SUM(E782:E791)</f>
        <v>0</v>
      </c>
      <c r="F792" s="436"/>
      <c r="G792" s="436">
        <f>SUM(G782:G791)</f>
        <v>0</v>
      </c>
      <c r="H792" s="436"/>
      <c r="I792" s="436">
        <f>SUM(I782:I791)</f>
        <v>0</v>
      </c>
      <c r="J792" s="436"/>
    </row>
    <row r="793" spans="1:10" x14ac:dyDescent="0.25">
      <c r="A793" s="485" t="s">
        <v>861</v>
      </c>
      <c r="B793" s="486"/>
      <c r="C793" s="486"/>
      <c r="D793" s="486"/>
      <c r="E793" s="486"/>
      <c r="F793" s="486"/>
      <c r="G793" s="486"/>
      <c r="H793" s="486"/>
      <c r="I793" s="486"/>
      <c r="J793" s="487"/>
    </row>
    <row r="794" spans="1:10" x14ac:dyDescent="0.25">
      <c r="A794" s="488" t="s">
        <v>862</v>
      </c>
      <c r="B794" s="489"/>
      <c r="C794" s="489"/>
      <c r="D794" s="489"/>
      <c r="E794" s="489"/>
      <c r="F794" s="489"/>
      <c r="G794" s="489"/>
      <c r="H794" s="489"/>
      <c r="I794" s="489"/>
      <c r="J794" s="490"/>
    </row>
    <row r="795" spans="1:10" x14ac:dyDescent="0.25">
      <c r="A795" s="488" t="s">
        <v>863</v>
      </c>
      <c r="B795" s="489"/>
      <c r="C795" s="489"/>
      <c r="D795" s="489"/>
      <c r="E795" s="489"/>
      <c r="F795" s="489"/>
      <c r="G795" s="489"/>
      <c r="H795" s="489"/>
      <c r="I795" s="489"/>
      <c r="J795" s="490"/>
    </row>
    <row r="796" spans="1:10" x14ac:dyDescent="0.25">
      <c r="A796" s="491" t="s">
        <v>864</v>
      </c>
      <c r="B796" s="492"/>
      <c r="C796" s="492"/>
      <c r="D796" s="492"/>
      <c r="E796" s="492"/>
      <c r="F796" s="492"/>
      <c r="G796" s="492"/>
      <c r="H796" s="492"/>
      <c r="I796" s="492"/>
      <c r="J796" s="493"/>
    </row>
    <row r="797" spans="1:10" x14ac:dyDescent="0.25">
      <c r="A797" s="300"/>
      <c r="B797" s="477"/>
      <c r="C797" s="477"/>
      <c r="D797" s="477"/>
      <c r="E797" s="477"/>
      <c r="F797" s="477"/>
      <c r="G797" s="477"/>
      <c r="H797" s="477"/>
      <c r="I797" s="477"/>
      <c r="J797" s="478"/>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79"/>
      <c r="B808" s="480"/>
      <c r="C808" s="480"/>
      <c r="D808" s="480"/>
      <c r="E808" s="480"/>
      <c r="F808" s="480"/>
      <c r="G808" s="480"/>
      <c r="H808" s="480"/>
      <c r="I808" s="480"/>
      <c r="J808" s="481"/>
    </row>
    <row r="809" spans="1:10" x14ac:dyDescent="0.25">
      <c r="A809" s="479"/>
      <c r="B809" s="480"/>
      <c r="C809" s="480"/>
      <c r="D809" s="480"/>
      <c r="E809" s="480"/>
      <c r="F809" s="480"/>
      <c r="G809" s="480"/>
      <c r="H809" s="480"/>
      <c r="I809" s="480"/>
      <c r="J809" s="481"/>
    </row>
    <row r="810" spans="1:10" x14ac:dyDescent="0.25">
      <c r="A810" s="479"/>
      <c r="B810" s="480"/>
      <c r="C810" s="480"/>
      <c r="D810" s="480"/>
      <c r="E810" s="480"/>
      <c r="F810" s="480"/>
      <c r="G810" s="480"/>
      <c r="H810" s="480"/>
      <c r="I810" s="480"/>
      <c r="J810" s="481"/>
    </row>
    <row r="811" spans="1:10" x14ac:dyDescent="0.25">
      <c r="A811" s="479"/>
      <c r="B811" s="480"/>
      <c r="C811" s="480"/>
      <c r="D811" s="480"/>
      <c r="E811" s="480"/>
      <c r="F811" s="480"/>
      <c r="G811" s="480"/>
      <c r="H811" s="480"/>
      <c r="I811" s="480"/>
      <c r="J811" s="481"/>
    </row>
    <row r="812" spans="1:10" x14ac:dyDescent="0.25">
      <c r="A812" s="479"/>
      <c r="B812" s="480"/>
      <c r="C812" s="480"/>
      <c r="D812" s="480"/>
      <c r="E812" s="480"/>
      <c r="F812" s="480"/>
      <c r="G812" s="480"/>
      <c r="H812" s="480"/>
      <c r="I812" s="480"/>
      <c r="J812" s="481"/>
    </row>
    <row r="813" spans="1:10" x14ac:dyDescent="0.25">
      <c r="A813" s="479"/>
      <c r="B813" s="480"/>
      <c r="C813" s="480"/>
      <c r="D813" s="480"/>
      <c r="E813" s="480"/>
      <c r="F813" s="480"/>
      <c r="G813" s="480"/>
      <c r="H813" s="480"/>
      <c r="I813" s="480"/>
      <c r="J813" s="481"/>
    </row>
    <row r="814" spans="1:10" x14ac:dyDescent="0.25">
      <c r="A814" s="479"/>
      <c r="B814" s="480"/>
      <c r="C814" s="480"/>
      <c r="D814" s="480"/>
      <c r="E814" s="480"/>
      <c r="F814" s="480"/>
      <c r="G814" s="480"/>
      <c r="H814" s="480"/>
      <c r="I814" s="480"/>
      <c r="J814" s="481"/>
    </row>
    <row r="815" spans="1:10" x14ac:dyDescent="0.25">
      <c r="A815" s="479"/>
      <c r="B815" s="480"/>
      <c r="C815" s="480"/>
      <c r="D815" s="480"/>
      <c r="E815" s="480"/>
      <c r="F815" s="480"/>
      <c r="G815" s="480"/>
      <c r="H815" s="480"/>
      <c r="I815" s="480"/>
      <c r="J815" s="481"/>
    </row>
    <row r="816" spans="1:10" x14ac:dyDescent="0.25">
      <c r="A816" s="479"/>
      <c r="B816" s="480"/>
      <c r="C816" s="480"/>
      <c r="D816" s="480"/>
      <c r="E816" s="480"/>
      <c r="F816" s="480"/>
      <c r="G816" s="480"/>
      <c r="H816" s="480"/>
      <c r="I816" s="480"/>
      <c r="J816" s="481"/>
    </row>
    <row r="817" spans="1:10" x14ac:dyDescent="0.25">
      <c r="A817" s="479"/>
      <c r="B817" s="480"/>
      <c r="C817" s="480"/>
      <c r="D817" s="480"/>
      <c r="E817" s="480"/>
      <c r="F817" s="480"/>
      <c r="G817" s="480"/>
      <c r="H817" s="480"/>
      <c r="I817" s="480"/>
      <c r="J817" s="481"/>
    </row>
    <row r="818" spans="1:10" x14ac:dyDescent="0.25">
      <c r="A818" s="479"/>
      <c r="B818" s="480"/>
      <c r="C818" s="480"/>
      <c r="D818" s="480"/>
      <c r="E818" s="480"/>
      <c r="F818" s="480"/>
      <c r="G818" s="480"/>
      <c r="H818" s="480"/>
      <c r="I818" s="480"/>
      <c r="J818" s="481"/>
    </row>
    <row r="819" spans="1:10" x14ac:dyDescent="0.25">
      <c r="A819" s="479"/>
      <c r="B819" s="480"/>
      <c r="C819" s="480"/>
      <c r="D819" s="480"/>
      <c r="E819" s="480"/>
      <c r="F819" s="480"/>
      <c r="G819" s="480"/>
      <c r="H819" s="480"/>
      <c r="I819" s="480"/>
      <c r="J819" s="481"/>
    </row>
    <row r="820" spans="1:10" x14ac:dyDescent="0.25">
      <c r="A820" s="479"/>
      <c r="B820" s="480"/>
      <c r="C820" s="480"/>
      <c r="D820" s="480"/>
      <c r="E820" s="480"/>
      <c r="F820" s="480"/>
      <c r="G820" s="480"/>
      <c r="H820" s="480"/>
      <c r="I820" s="480"/>
      <c r="J820" s="481"/>
    </row>
    <row r="821" spans="1:10" x14ac:dyDescent="0.25">
      <c r="A821" s="479"/>
      <c r="B821" s="480"/>
      <c r="C821" s="480"/>
      <c r="D821" s="480"/>
      <c r="E821" s="480"/>
      <c r="F821" s="480"/>
      <c r="G821" s="480"/>
      <c r="H821" s="480"/>
      <c r="I821" s="480"/>
      <c r="J821" s="481"/>
    </row>
    <row r="822" spans="1:10" x14ac:dyDescent="0.25">
      <c r="A822" s="479"/>
      <c r="B822" s="480"/>
      <c r="C822" s="480"/>
      <c r="D822" s="480"/>
      <c r="E822" s="480"/>
      <c r="F822" s="480"/>
      <c r="G822" s="480"/>
      <c r="H822" s="480"/>
      <c r="I822" s="480"/>
      <c r="J822" s="481"/>
    </row>
    <row r="823" spans="1:10" x14ac:dyDescent="0.25">
      <c r="A823" s="479"/>
      <c r="B823" s="480"/>
      <c r="C823" s="480"/>
      <c r="D823" s="480"/>
      <c r="E823" s="480"/>
      <c r="F823" s="480"/>
      <c r="G823" s="480"/>
      <c r="H823" s="480"/>
      <c r="I823" s="480"/>
      <c r="J823" s="481"/>
    </row>
    <row r="824" spans="1:10" x14ac:dyDescent="0.25">
      <c r="A824" s="479"/>
      <c r="B824" s="480"/>
      <c r="C824" s="480"/>
      <c r="D824" s="480"/>
      <c r="E824" s="480"/>
      <c r="F824" s="480"/>
      <c r="G824" s="480"/>
      <c r="H824" s="480"/>
      <c r="I824" s="480"/>
      <c r="J824" s="481"/>
    </row>
    <row r="825" spans="1:10" x14ac:dyDescent="0.25">
      <c r="A825" s="479"/>
      <c r="B825" s="480"/>
      <c r="C825" s="480"/>
      <c r="D825" s="480"/>
      <c r="E825" s="480"/>
      <c r="F825" s="480"/>
      <c r="G825" s="480"/>
      <c r="H825" s="480"/>
      <c r="I825" s="480"/>
      <c r="J825" s="481"/>
    </row>
    <row r="826" spans="1:10" x14ac:dyDescent="0.25">
      <c r="A826" s="479"/>
      <c r="B826" s="480"/>
      <c r="C826" s="480"/>
      <c r="D826" s="480"/>
      <c r="E826" s="480"/>
      <c r="F826" s="480"/>
      <c r="G826" s="480"/>
      <c r="H826" s="480"/>
      <c r="I826" s="480"/>
      <c r="J826" s="481"/>
    </row>
    <row r="827" spans="1:10" x14ac:dyDescent="0.25">
      <c r="A827" s="479"/>
      <c r="B827" s="480"/>
      <c r="C827" s="480"/>
      <c r="D827" s="480"/>
      <c r="E827" s="480"/>
      <c r="F827" s="480"/>
      <c r="G827" s="480"/>
      <c r="H827" s="480"/>
      <c r="I827" s="480"/>
      <c r="J827" s="481"/>
    </row>
    <row r="828" spans="1:10" x14ac:dyDescent="0.25">
      <c r="A828" s="479"/>
      <c r="B828" s="480"/>
      <c r="C828" s="480"/>
      <c r="D828" s="480"/>
      <c r="E828" s="480"/>
      <c r="F828" s="480"/>
      <c r="G828" s="480"/>
      <c r="H828" s="480"/>
      <c r="I828" s="480"/>
      <c r="J828" s="481"/>
    </row>
    <row r="829" spans="1:10" x14ac:dyDescent="0.25">
      <c r="A829" s="479"/>
      <c r="B829" s="480"/>
      <c r="C829" s="480"/>
      <c r="D829" s="480"/>
      <c r="E829" s="480"/>
      <c r="F829" s="480"/>
      <c r="G829" s="480"/>
      <c r="H829" s="480"/>
      <c r="I829" s="480"/>
      <c r="J829" s="481"/>
    </row>
    <row r="830" spans="1:10" x14ac:dyDescent="0.25">
      <c r="A830" s="479"/>
      <c r="B830" s="480"/>
      <c r="C830" s="480"/>
      <c r="D830" s="480"/>
      <c r="E830" s="480"/>
      <c r="F830" s="480"/>
      <c r="G830" s="480"/>
      <c r="H830" s="480"/>
      <c r="I830" s="480"/>
      <c r="J830" s="481"/>
    </row>
    <row r="831" spans="1:10" x14ac:dyDescent="0.25">
      <c r="A831" s="482"/>
      <c r="B831" s="483"/>
      <c r="C831" s="483"/>
      <c r="D831" s="483"/>
      <c r="E831" s="483"/>
      <c r="F831" s="483"/>
      <c r="G831" s="483"/>
      <c r="H831" s="483"/>
      <c r="I831" s="483"/>
      <c r="J831" s="484"/>
    </row>
    <row r="834" ht="8.1" customHeight="1" x14ac:dyDescent="0.25"/>
    <row r="839" ht="27" customHeight="1" x14ac:dyDescent="0.25"/>
    <row r="892" ht="8.1" customHeight="1" x14ac:dyDescent="0.25"/>
    <row r="897" ht="27" customHeight="1" x14ac:dyDescent="0.25"/>
    <row r="950" ht="8.1" customHeight="1" x14ac:dyDescent="0.25"/>
    <row r="955" ht="27" customHeight="1" x14ac:dyDescent="0.25"/>
    <row r="1008" ht="8.1" customHeight="1" x14ac:dyDescent="0.25"/>
    <row r="1013" ht="27" customHeight="1" x14ac:dyDescent="0.25"/>
    <row r="1066" ht="8.1" customHeight="1" x14ac:dyDescent="0.25"/>
    <row r="1071" ht="27" customHeight="1" x14ac:dyDescent="0.25"/>
  </sheetData>
  <sheetProtection selectLockedCells="1"/>
  <mergeCells count="925">
    <mergeCell ref="A794:J794"/>
    <mergeCell ref="A795:J795"/>
    <mergeCell ref="A796:J796"/>
    <mergeCell ref="A797:J831"/>
    <mergeCell ref="A791:D791"/>
    <mergeCell ref="E791:F791"/>
    <mergeCell ref="G791:H791"/>
    <mergeCell ref="I791:J791"/>
    <mergeCell ref="A792:D792"/>
    <mergeCell ref="E792:F792"/>
    <mergeCell ref="G792:H792"/>
    <mergeCell ref="I792:J792"/>
    <mergeCell ref="A793:J793"/>
    <mergeCell ref="A788:D788"/>
    <mergeCell ref="E788:F788"/>
    <mergeCell ref="G788:H788"/>
    <mergeCell ref="I788:J788"/>
    <mergeCell ref="A789:D789"/>
    <mergeCell ref="E789:F789"/>
    <mergeCell ref="G789:H789"/>
    <mergeCell ref="I789:J789"/>
    <mergeCell ref="A790:D790"/>
    <mergeCell ref="E790:F790"/>
    <mergeCell ref="G790:H790"/>
    <mergeCell ref="I790:J790"/>
    <mergeCell ref="A785:D785"/>
    <mergeCell ref="E785:F785"/>
    <mergeCell ref="G785:H785"/>
    <mergeCell ref="I785:J785"/>
    <mergeCell ref="A786:D786"/>
    <mergeCell ref="E786:F786"/>
    <mergeCell ref="G786:H786"/>
    <mergeCell ref="I786:J786"/>
    <mergeCell ref="A787:D787"/>
    <mergeCell ref="E787:F787"/>
    <mergeCell ref="G787:H787"/>
    <mergeCell ref="I787:J787"/>
    <mergeCell ref="A782:D782"/>
    <mergeCell ref="E782:F782"/>
    <mergeCell ref="G782:H782"/>
    <mergeCell ref="I782:J782"/>
    <mergeCell ref="A783:D783"/>
    <mergeCell ref="E783:F783"/>
    <mergeCell ref="G783:H783"/>
    <mergeCell ref="I783:J783"/>
    <mergeCell ref="A784:D784"/>
    <mergeCell ref="E784:F784"/>
    <mergeCell ref="G784:H784"/>
    <mergeCell ref="I784:J784"/>
    <mergeCell ref="A775:G775"/>
    <mergeCell ref="H775:J775"/>
    <mergeCell ref="A777:J777"/>
    <mergeCell ref="A778:D778"/>
    <mergeCell ref="E778:J779"/>
    <mergeCell ref="A779:D779"/>
    <mergeCell ref="A780:D780"/>
    <mergeCell ref="E780:J780"/>
    <mergeCell ref="E781:F781"/>
    <mergeCell ref="G781:H781"/>
    <mergeCell ref="I781:J781"/>
    <mergeCell ref="A734:D734"/>
    <mergeCell ref="E734:F734"/>
    <mergeCell ref="G734:H734"/>
    <mergeCell ref="I734:J734"/>
    <mergeCell ref="A735:J735"/>
    <mergeCell ref="A736:J736"/>
    <mergeCell ref="A737:J737"/>
    <mergeCell ref="A738:J738"/>
    <mergeCell ref="A739:J773"/>
    <mergeCell ref="A731:D731"/>
    <mergeCell ref="E731:F731"/>
    <mergeCell ref="G731:H731"/>
    <mergeCell ref="I731:J731"/>
    <mergeCell ref="A732:D732"/>
    <mergeCell ref="E732:F732"/>
    <mergeCell ref="G732:H732"/>
    <mergeCell ref="I732:J732"/>
    <mergeCell ref="A733:D733"/>
    <mergeCell ref="E733:F733"/>
    <mergeCell ref="G733:H733"/>
    <mergeCell ref="I733:J733"/>
    <mergeCell ref="A728:D728"/>
    <mergeCell ref="E728:F728"/>
    <mergeCell ref="G728:H728"/>
    <mergeCell ref="I728:J728"/>
    <mergeCell ref="A729:D729"/>
    <mergeCell ref="E729:F729"/>
    <mergeCell ref="G729:H729"/>
    <mergeCell ref="I729:J729"/>
    <mergeCell ref="A730:D730"/>
    <mergeCell ref="E730:F730"/>
    <mergeCell ref="G730:H730"/>
    <mergeCell ref="I730:J730"/>
    <mergeCell ref="A725:D725"/>
    <mergeCell ref="E725:F725"/>
    <mergeCell ref="G725:H725"/>
    <mergeCell ref="I725:J725"/>
    <mergeCell ref="A726:D726"/>
    <mergeCell ref="E726:F726"/>
    <mergeCell ref="G726:H726"/>
    <mergeCell ref="I726:J726"/>
    <mergeCell ref="A727:D727"/>
    <mergeCell ref="E727:F727"/>
    <mergeCell ref="G727:H727"/>
    <mergeCell ref="I727:J727"/>
    <mergeCell ref="A722:D722"/>
    <mergeCell ref="E722:J722"/>
    <mergeCell ref="E723:F723"/>
    <mergeCell ref="G723:H723"/>
    <mergeCell ref="I723:J723"/>
    <mergeCell ref="A724:D724"/>
    <mergeCell ref="E724:F724"/>
    <mergeCell ref="G724:H724"/>
    <mergeCell ref="I724:J724"/>
    <mergeCell ref="A687:J687"/>
    <mergeCell ref="A688:J688"/>
    <mergeCell ref="A689:J689"/>
    <mergeCell ref="A690:J715"/>
    <mergeCell ref="A717:G717"/>
    <mergeCell ref="H717:J717"/>
    <mergeCell ref="A719:J719"/>
    <mergeCell ref="A720:D720"/>
    <mergeCell ref="E720:J721"/>
    <mergeCell ref="A721:D721"/>
    <mergeCell ref="A684:D684"/>
    <mergeCell ref="E684:F684"/>
    <mergeCell ref="G684:H684"/>
    <mergeCell ref="I684:J684"/>
    <mergeCell ref="A685:D685"/>
    <mergeCell ref="E685:F685"/>
    <mergeCell ref="G685:H685"/>
    <mergeCell ref="I685:J685"/>
    <mergeCell ref="A686:J686"/>
    <mergeCell ref="A681:D681"/>
    <mergeCell ref="E681:F681"/>
    <mergeCell ref="G681:H681"/>
    <mergeCell ref="I681:J681"/>
    <mergeCell ref="A682:D682"/>
    <mergeCell ref="E682:F682"/>
    <mergeCell ref="G682:H682"/>
    <mergeCell ref="I682:J682"/>
    <mergeCell ref="A683:D683"/>
    <mergeCell ref="E683:F683"/>
    <mergeCell ref="G683:H683"/>
    <mergeCell ref="I683:J683"/>
    <mergeCell ref="A678:D678"/>
    <mergeCell ref="E678:F678"/>
    <mergeCell ref="G678:H678"/>
    <mergeCell ref="I678:J678"/>
    <mergeCell ref="A679:D679"/>
    <mergeCell ref="E679:F679"/>
    <mergeCell ref="G679:H679"/>
    <mergeCell ref="I679:J679"/>
    <mergeCell ref="A680:D680"/>
    <mergeCell ref="E680:F680"/>
    <mergeCell ref="G680:H680"/>
    <mergeCell ref="I680:J680"/>
    <mergeCell ref="A675:D675"/>
    <mergeCell ref="E675:F675"/>
    <mergeCell ref="G675:H675"/>
    <mergeCell ref="I675:J675"/>
    <mergeCell ref="A676:D676"/>
    <mergeCell ref="E676:F676"/>
    <mergeCell ref="G676:H676"/>
    <mergeCell ref="I676:J676"/>
    <mergeCell ref="A677:D677"/>
    <mergeCell ref="E677:F677"/>
    <mergeCell ref="G677:H677"/>
    <mergeCell ref="I677:J677"/>
    <mergeCell ref="A668:G668"/>
    <mergeCell ref="H668:J668"/>
    <mergeCell ref="A670:J670"/>
    <mergeCell ref="A671:D671"/>
    <mergeCell ref="E671:J672"/>
    <mergeCell ref="A672:D672"/>
    <mergeCell ref="A673:D673"/>
    <mergeCell ref="E673:J673"/>
    <mergeCell ref="E674:F674"/>
    <mergeCell ref="G674:H674"/>
    <mergeCell ref="I674:J674"/>
    <mergeCell ref="A630:D630"/>
    <mergeCell ref="E630:F630"/>
    <mergeCell ref="G630:H630"/>
    <mergeCell ref="I630:J630"/>
    <mergeCell ref="A631:J631"/>
    <mergeCell ref="A632:J632"/>
    <mergeCell ref="A633:J633"/>
    <mergeCell ref="A634:J634"/>
    <mergeCell ref="A635:J666"/>
    <mergeCell ref="A627:D627"/>
    <mergeCell ref="E627:F627"/>
    <mergeCell ref="G627:H627"/>
    <mergeCell ref="I627:J627"/>
    <mergeCell ref="A628:D628"/>
    <mergeCell ref="E628:F628"/>
    <mergeCell ref="G628:H628"/>
    <mergeCell ref="I628:J628"/>
    <mergeCell ref="A629:D629"/>
    <mergeCell ref="E629:F629"/>
    <mergeCell ref="G629:H629"/>
    <mergeCell ref="I629:J629"/>
    <mergeCell ref="A624:D624"/>
    <mergeCell ref="E624:F624"/>
    <mergeCell ref="G624:H624"/>
    <mergeCell ref="I624:J624"/>
    <mergeCell ref="A625:D625"/>
    <mergeCell ref="E625:F625"/>
    <mergeCell ref="G625:H625"/>
    <mergeCell ref="I625:J625"/>
    <mergeCell ref="A626:D626"/>
    <mergeCell ref="E626:F626"/>
    <mergeCell ref="G626:H626"/>
    <mergeCell ref="I626:J626"/>
    <mergeCell ref="A621:D621"/>
    <mergeCell ref="E621:F621"/>
    <mergeCell ref="G621:H621"/>
    <mergeCell ref="I621:J621"/>
    <mergeCell ref="A622:D622"/>
    <mergeCell ref="E622:F622"/>
    <mergeCell ref="G622:H622"/>
    <mergeCell ref="I622:J622"/>
    <mergeCell ref="A623:D623"/>
    <mergeCell ref="E623:F623"/>
    <mergeCell ref="G623:H623"/>
    <mergeCell ref="I623:J623"/>
    <mergeCell ref="A618:D618"/>
    <mergeCell ref="E618:J618"/>
    <mergeCell ref="E619:F619"/>
    <mergeCell ref="G619:H619"/>
    <mergeCell ref="I619:J619"/>
    <mergeCell ref="A620:D620"/>
    <mergeCell ref="E620:F620"/>
    <mergeCell ref="G620:H620"/>
    <mergeCell ref="I620:J620"/>
    <mergeCell ref="A578:J578"/>
    <mergeCell ref="A579:J579"/>
    <mergeCell ref="A580:J580"/>
    <mergeCell ref="A581:J611"/>
    <mergeCell ref="A613:G613"/>
    <mergeCell ref="H613:J613"/>
    <mergeCell ref="A615:J615"/>
    <mergeCell ref="A616:D616"/>
    <mergeCell ref="E616:J617"/>
    <mergeCell ref="A617:D617"/>
    <mergeCell ref="A575:D575"/>
    <mergeCell ref="E575:F575"/>
    <mergeCell ref="G575:H575"/>
    <mergeCell ref="I575:J575"/>
    <mergeCell ref="A576:D576"/>
    <mergeCell ref="E576:F576"/>
    <mergeCell ref="G576:H576"/>
    <mergeCell ref="I576:J576"/>
    <mergeCell ref="A577:J577"/>
    <mergeCell ref="A572:D572"/>
    <mergeCell ref="E572:F572"/>
    <mergeCell ref="G572:H572"/>
    <mergeCell ref="I572:J572"/>
    <mergeCell ref="A573:D573"/>
    <mergeCell ref="E573:F573"/>
    <mergeCell ref="G573:H573"/>
    <mergeCell ref="I573:J573"/>
    <mergeCell ref="A574:D574"/>
    <mergeCell ref="E574:F574"/>
    <mergeCell ref="G574:H574"/>
    <mergeCell ref="I574:J574"/>
    <mergeCell ref="A569:D569"/>
    <mergeCell ref="E569:F569"/>
    <mergeCell ref="G569:H569"/>
    <mergeCell ref="I569:J569"/>
    <mergeCell ref="A570:D570"/>
    <mergeCell ref="E570:F570"/>
    <mergeCell ref="G570:H570"/>
    <mergeCell ref="I570:J570"/>
    <mergeCell ref="A571:D571"/>
    <mergeCell ref="E571:F571"/>
    <mergeCell ref="G571:H571"/>
    <mergeCell ref="I571:J571"/>
    <mergeCell ref="A566:D566"/>
    <mergeCell ref="E566:F566"/>
    <mergeCell ref="G566:H566"/>
    <mergeCell ref="I566:J566"/>
    <mergeCell ref="A567:D567"/>
    <mergeCell ref="E567:F567"/>
    <mergeCell ref="G567:H567"/>
    <mergeCell ref="I567:J567"/>
    <mergeCell ref="A568:D568"/>
    <mergeCell ref="E568:F568"/>
    <mergeCell ref="G568:H568"/>
    <mergeCell ref="I568:J568"/>
    <mergeCell ref="A559:G559"/>
    <mergeCell ref="H559:J559"/>
    <mergeCell ref="A561:J561"/>
    <mergeCell ref="A562:D562"/>
    <mergeCell ref="E562:J563"/>
    <mergeCell ref="A563:D563"/>
    <mergeCell ref="A564:D564"/>
    <mergeCell ref="E564:J564"/>
    <mergeCell ref="E565:F565"/>
    <mergeCell ref="G565:H565"/>
    <mergeCell ref="I565:J565"/>
    <mergeCell ref="A531:D531"/>
    <mergeCell ref="E531:F531"/>
    <mergeCell ref="G531:H531"/>
    <mergeCell ref="I531:J531"/>
    <mergeCell ref="A532:J532"/>
    <mergeCell ref="A533:J533"/>
    <mergeCell ref="A534:J534"/>
    <mergeCell ref="A535:J535"/>
    <mergeCell ref="A536:J557"/>
    <mergeCell ref="A528:D528"/>
    <mergeCell ref="E528:F528"/>
    <mergeCell ref="G528:H528"/>
    <mergeCell ref="I528:J528"/>
    <mergeCell ref="A529:D529"/>
    <mergeCell ref="E529:F529"/>
    <mergeCell ref="G529:H529"/>
    <mergeCell ref="I529:J529"/>
    <mergeCell ref="A530:D530"/>
    <mergeCell ref="E530:F530"/>
    <mergeCell ref="G530:H530"/>
    <mergeCell ref="I530:J530"/>
    <mergeCell ref="A525:D525"/>
    <mergeCell ref="E525:F525"/>
    <mergeCell ref="G525:H525"/>
    <mergeCell ref="I525:J525"/>
    <mergeCell ref="A526:D526"/>
    <mergeCell ref="E526:F526"/>
    <mergeCell ref="G526:H526"/>
    <mergeCell ref="I526:J526"/>
    <mergeCell ref="A527:D527"/>
    <mergeCell ref="E527:F527"/>
    <mergeCell ref="G527:H527"/>
    <mergeCell ref="I527:J527"/>
    <mergeCell ref="A522:D522"/>
    <mergeCell ref="E522:F522"/>
    <mergeCell ref="G522:H522"/>
    <mergeCell ref="I522:J522"/>
    <mergeCell ref="A523:D523"/>
    <mergeCell ref="E523:F523"/>
    <mergeCell ref="G523:H523"/>
    <mergeCell ref="I523:J523"/>
    <mergeCell ref="A524:D524"/>
    <mergeCell ref="E524:F524"/>
    <mergeCell ref="G524:H524"/>
    <mergeCell ref="I524:J524"/>
    <mergeCell ref="A519:D519"/>
    <mergeCell ref="E519:J519"/>
    <mergeCell ref="E520:F520"/>
    <mergeCell ref="G520:H520"/>
    <mergeCell ref="I520:J520"/>
    <mergeCell ref="A521:D521"/>
    <mergeCell ref="E521:F521"/>
    <mergeCell ref="G521:H521"/>
    <mergeCell ref="I521:J521"/>
    <mergeCell ref="A487:J487"/>
    <mergeCell ref="A488:J488"/>
    <mergeCell ref="A489:J489"/>
    <mergeCell ref="A490:J512"/>
    <mergeCell ref="A514:G514"/>
    <mergeCell ref="H514:J514"/>
    <mergeCell ref="A516:J516"/>
    <mergeCell ref="A517:D517"/>
    <mergeCell ref="E517:J518"/>
    <mergeCell ref="A518:D518"/>
    <mergeCell ref="A484:D484"/>
    <mergeCell ref="E484:F484"/>
    <mergeCell ref="G484:H484"/>
    <mergeCell ref="I484:J484"/>
    <mergeCell ref="A485:D485"/>
    <mergeCell ref="E485:F485"/>
    <mergeCell ref="G485:H485"/>
    <mergeCell ref="I485:J485"/>
    <mergeCell ref="A486:J486"/>
    <mergeCell ref="A481:D481"/>
    <mergeCell ref="E481:F481"/>
    <mergeCell ref="G481:H481"/>
    <mergeCell ref="I481:J481"/>
    <mergeCell ref="A482:D482"/>
    <mergeCell ref="E482:F482"/>
    <mergeCell ref="G482:H482"/>
    <mergeCell ref="I482:J482"/>
    <mergeCell ref="A483:D483"/>
    <mergeCell ref="E483:F483"/>
    <mergeCell ref="G483:H483"/>
    <mergeCell ref="I483:J483"/>
    <mergeCell ref="A478:D478"/>
    <mergeCell ref="E478:F478"/>
    <mergeCell ref="G478:H478"/>
    <mergeCell ref="I478:J478"/>
    <mergeCell ref="A479:D479"/>
    <mergeCell ref="E479:F479"/>
    <mergeCell ref="G479:H479"/>
    <mergeCell ref="I479:J479"/>
    <mergeCell ref="A480:D480"/>
    <mergeCell ref="E480:F480"/>
    <mergeCell ref="G480:H480"/>
    <mergeCell ref="I480:J480"/>
    <mergeCell ref="A477:D477"/>
    <mergeCell ref="E477:F477"/>
    <mergeCell ref="G477:H477"/>
    <mergeCell ref="I477:J477"/>
    <mergeCell ref="A468:G468"/>
    <mergeCell ref="H468:J468"/>
    <mergeCell ref="A475:D475"/>
    <mergeCell ref="E475:F475"/>
    <mergeCell ref="G475:H475"/>
    <mergeCell ref="I475:J475"/>
    <mergeCell ref="A470:J470"/>
    <mergeCell ref="A471:D471"/>
    <mergeCell ref="E471:J472"/>
    <mergeCell ref="A472:D472"/>
    <mergeCell ref="A473:D473"/>
    <mergeCell ref="E473:J473"/>
    <mergeCell ref="A436:J436"/>
    <mergeCell ref="A437:J437"/>
    <mergeCell ref="A438:J438"/>
    <mergeCell ref="A439:J439"/>
    <mergeCell ref="A440:J466"/>
    <mergeCell ref="A476:D476"/>
    <mergeCell ref="E476:F476"/>
    <mergeCell ref="G476:H476"/>
    <mergeCell ref="I476:J476"/>
    <mergeCell ref="E474:F474"/>
    <mergeCell ref="G474:H474"/>
    <mergeCell ref="I474:J474"/>
    <mergeCell ref="A418:G418"/>
    <mergeCell ref="H418:J418"/>
    <mergeCell ref="A420:J420"/>
    <mergeCell ref="A421:D421"/>
    <mergeCell ref="E421:J422"/>
    <mergeCell ref="A422:D422"/>
    <mergeCell ref="I426:J426"/>
    <mergeCell ref="A427:D427"/>
    <mergeCell ref="E427:F427"/>
    <mergeCell ref="G427:H427"/>
    <mergeCell ref="I427:J427"/>
    <mergeCell ref="A423:D423"/>
    <mergeCell ref="E423:J423"/>
    <mergeCell ref="E424:F424"/>
    <mergeCell ref="G424:H424"/>
    <mergeCell ref="I424:J424"/>
    <mergeCell ref="A425:D425"/>
    <mergeCell ref="E425:F425"/>
    <mergeCell ref="G425:H425"/>
    <mergeCell ref="I425:J425"/>
    <mergeCell ref="A426:D426"/>
    <mergeCell ref="E426:F426"/>
    <mergeCell ref="G426:H426"/>
    <mergeCell ref="A398:D398"/>
    <mergeCell ref="E398:F398"/>
    <mergeCell ref="G398:H398"/>
    <mergeCell ref="I398:J398"/>
    <mergeCell ref="A399:J399"/>
    <mergeCell ref="A400:J400"/>
    <mergeCell ref="A401:J401"/>
    <mergeCell ref="A402:J402"/>
    <mergeCell ref="A403:J416"/>
    <mergeCell ref="A395:D395"/>
    <mergeCell ref="E395:F395"/>
    <mergeCell ref="G395:H395"/>
    <mergeCell ref="I395:J395"/>
    <mergeCell ref="A396:D396"/>
    <mergeCell ref="E396:F396"/>
    <mergeCell ref="G396:H396"/>
    <mergeCell ref="I396:J396"/>
    <mergeCell ref="A397:D397"/>
    <mergeCell ref="E397:F397"/>
    <mergeCell ref="G397:H397"/>
    <mergeCell ref="I397:J397"/>
    <mergeCell ref="E392:F392"/>
    <mergeCell ref="G392:H392"/>
    <mergeCell ref="I392:J392"/>
    <mergeCell ref="A393:D393"/>
    <mergeCell ref="E393:F393"/>
    <mergeCell ref="G393:H393"/>
    <mergeCell ref="I393:J393"/>
    <mergeCell ref="A394:D394"/>
    <mergeCell ref="E394:F394"/>
    <mergeCell ref="G394:H394"/>
    <mergeCell ref="I394:J394"/>
    <mergeCell ref="A392:D392"/>
    <mergeCell ref="E388:F388"/>
    <mergeCell ref="G388:H388"/>
    <mergeCell ref="I388:J388"/>
    <mergeCell ref="A386:D386"/>
    <mergeCell ref="E386:J386"/>
    <mergeCell ref="E387:F387"/>
    <mergeCell ref="G387:H387"/>
    <mergeCell ref="I387:J387"/>
    <mergeCell ref="A388:D388"/>
    <mergeCell ref="A351:J351"/>
    <mergeCell ref="A352:J352"/>
    <mergeCell ref="A353:J353"/>
    <mergeCell ref="A354:J379"/>
    <mergeCell ref="A381:G381"/>
    <mergeCell ref="H381:J381"/>
    <mergeCell ref="A383:J383"/>
    <mergeCell ref="A384:D384"/>
    <mergeCell ref="E384:J385"/>
    <mergeCell ref="A385:D385"/>
    <mergeCell ref="A348:D348"/>
    <mergeCell ref="E348:F348"/>
    <mergeCell ref="G348:H348"/>
    <mergeCell ref="I348:J348"/>
    <mergeCell ref="A349:D349"/>
    <mergeCell ref="E349:F349"/>
    <mergeCell ref="G349:H349"/>
    <mergeCell ref="I349:J349"/>
    <mergeCell ref="A350:J350"/>
    <mergeCell ref="A345:D345"/>
    <mergeCell ref="E345:F345"/>
    <mergeCell ref="G345:H345"/>
    <mergeCell ref="I345:J345"/>
    <mergeCell ref="A346:D346"/>
    <mergeCell ref="E346:F346"/>
    <mergeCell ref="G346:H346"/>
    <mergeCell ref="I346:J346"/>
    <mergeCell ref="A347:D347"/>
    <mergeCell ref="E347:F347"/>
    <mergeCell ref="G347:H347"/>
    <mergeCell ref="I347:J347"/>
    <mergeCell ref="A342:D342"/>
    <mergeCell ref="E342:F342"/>
    <mergeCell ref="G342:H342"/>
    <mergeCell ref="I342:J342"/>
    <mergeCell ref="A343:D343"/>
    <mergeCell ref="E343:F343"/>
    <mergeCell ref="G343:H343"/>
    <mergeCell ref="I343:J343"/>
    <mergeCell ref="A344:D344"/>
    <mergeCell ref="E344:F344"/>
    <mergeCell ref="G344:H344"/>
    <mergeCell ref="I344:J344"/>
    <mergeCell ref="A339:D339"/>
    <mergeCell ref="E339:F339"/>
    <mergeCell ref="G339:H339"/>
    <mergeCell ref="I339:J339"/>
    <mergeCell ref="A340:D340"/>
    <mergeCell ref="E340:F340"/>
    <mergeCell ref="G340:H340"/>
    <mergeCell ref="I340:J340"/>
    <mergeCell ref="A341:D341"/>
    <mergeCell ref="E341:F341"/>
    <mergeCell ref="G341:H341"/>
    <mergeCell ref="I341:J341"/>
    <mergeCell ref="A332:G332"/>
    <mergeCell ref="H332:J332"/>
    <mergeCell ref="A334:J334"/>
    <mergeCell ref="A335:D335"/>
    <mergeCell ref="E335:J336"/>
    <mergeCell ref="A336:D336"/>
    <mergeCell ref="A337:D337"/>
    <mergeCell ref="E337:J337"/>
    <mergeCell ref="E338:F338"/>
    <mergeCell ref="G338:H338"/>
    <mergeCell ref="I338:J338"/>
    <mergeCell ref="A305:D305"/>
    <mergeCell ref="E305:F305"/>
    <mergeCell ref="G305:H305"/>
    <mergeCell ref="I305:J305"/>
    <mergeCell ref="A306:J306"/>
    <mergeCell ref="A307:J307"/>
    <mergeCell ref="A308:J308"/>
    <mergeCell ref="A309:J309"/>
    <mergeCell ref="A310:J330"/>
    <mergeCell ref="A302:D302"/>
    <mergeCell ref="E302:F302"/>
    <mergeCell ref="G302:H302"/>
    <mergeCell ref="I302:J302"/>
    <mergeCell ref="A303:D303"/>
    <mergeCell ref="E303:F303"/>
    <mergeCell ref="G303:H303"/>
    <mergeCell ref="I303:J303"/>
    <mergeCell ref="A304:D304"/>
    <mergeCell ref="E304:F304"/>
    <mergeCell ref="G304:H304"/>
    <mergeCell ref="I304:J304"/>
    <mergeCell ref="A299:D299"/>
    <mergeCell ref="E299:F299"/>
    <mergeCell ref="G299:H299"/>
    <mergeCell ref="I299:J299"/>
    <mergeCell ref="A300:D300"/>
    <mergeCell ref="E300:F300"/>
    <mergeCell ref="G300:H300"/>
    <mergeCell ref="I300:J300"/>
    <mergeCell ref="A301:D301"/>
    <mergeCell ref="E301:F301"/>
    <mergeCell ref="G301:H301"/>
    <mergeCell ref="I301:J301"/>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3:D293"/>
    <mergeCell ref="E293:J293"/>
    <mergeCell ref="E294:F294"/>
    <mergeCell ref="G294:H294"/>
    <mergeCell ref="I294:J294"/>
    <mergeCell ref="A295:D295"/>
    <mergeCell ref="E295:F295"/>
    <mergeCell ref="G295:H295"/>
    <mergeCell ref="I295:J295"/>
    <mergeCell ref="A263:J263"/>
    <mergeCell ref="A264:J264"/>
    <mergeCell ref="A265:J265"/>
    <mergeCell ref="A266:J266"/>
    <mergeCell ref="A267:J286"/>
    <mergeCell ref="A288:G288"/>
    <mergeCell ref="H288:J288"/>
    <mergeCell ref="A290:J290"/>
    <mergeCell ref="A291:D291"/>
    <mergeCell ref="E291:J292"/>
    <mergeCell ref="A292:D292"/>
    <mergeCell ref="A260:D260"/>
    <mergeCell ref="E260:F260"/>
    <mergeCell ref="G260:H260"/>
    <mergeCell ref="I260:J260"/>
    <mergeCell ref="A261:D261"/>
    <mergeCell ref="E261:F261"/>
    <mergeCell ref="G261:H261"/>
    <mergeCell ref="I261:J261"/>
    <mergeCell ref="A262:D262"/>
    <mergeCell ref="E262:F262"/>
    <mergeCell ref="G262:H262"/>
    <mergeCell ref="I262:J262"/>
    <mergeCell ref="A257:D257"/>
    <mergeCell ref="E257:F257"/>
    <mergeCell ref="G257:H257"/>
    <mergeCell ref="I257:J257"/>
    <mergeCell ref="A258:D258"/>
    <mergeCell ref="E258:F258"/>
    <mergeCell ref="G258:H258"/>
    <mergeCell ref="I258:J258"/>
    <mergeCell ref="A259:D259"/>
    <mergeCell ref="E259:F259"/>
    <mergeCell ref="G259:H259"/>
    <mergeCell ref="I259:J259"/>
    <mergeCell ref="A254:D254"/>
    <mergeCell ref="E254:F254"/>
    <mergeCell ref="G254:H254"/>
    <mergeCell ref="I254:J254"/>
    <mergeCell ref="A255:D255"/>
    <mergeCell ref="E255:F255"/>
    <mergeCell ref="G255:H255"/>
    <mergeCell ref="I255:J255"/>
    <mergeCell ref="A256:D256"/>
    <mergeCell ref="E256:F256"/>
    <mergeCell ref="G256:H256"/>
    <mergeCell ref="I256:J256"/>
    <mergeCell ref="A252:D252"/>
    <mergeCell ref="E252:F252"/>
    <mergeCell ref="G252:H252"/>
    <mergeCell ref="I252:J252"/>
    <mergeCell ref="A250:D250"/>
    <mergeCell ref="E250:J250"/>
    <mergeCell ref="A253:D253"/>
    <mergeCell ref="E253:F253"/>
    <mergeCell ref="G253:H253"/>
    <mergeCell ref="I253:J253"/>
    <mergeCell ref="A175:D175"/>
    <mergeCell ref="E175:F175"/>
    <mergeCell ref="G175:H175"/>
    <mergeCell ref="E251:F251"/>
    <mergeCell ref="G251:H251"/>
    <mergeCell ref="I251:J251"/>
    <mergeCell ref="E218:F218"/>
    <mergeCell ref="G218:H218"/>
    <mergeCell ref="I218:J218"/>
    <mergeCell ref="G222:H222"/>
    <mergeCell ref="I222:J222"/>
    <mergeCell ref="A219:D219"/>
    <mergeCell ref="E219:F219"/>
    <mergeCell ref="A220:D220"/>
    <mergeCell ref="E220:F220"/>
    <mergeCell ref="G220:H220"/>
    <mergeCell ref="I220:J220"/>
    <mergeCell ref="A221:D221"/>
    <mergeCell ref="E221:F221"/>
    <mergeCell ref="A222:D222"/>
    <mergeCell ref="E222:F222"/>
    <mergeCell ref="E226:F226"/>
    <mergeCell ref="G226:H226"/>
    <mergeCell ref="I226:J226"/>
    <mergeCell ref="A181:J181"/>
    <mergeCell ref="A176:D176"/>
    <mergeCell ref="E176:F176"/>
    <mergeCell ref="G176:H176"/>
    <mergeCell ref="I176:J176"/>
    <mergeCell ref="E177:F177"/>
    <mergeCell ref="G177:H177"/>
    <mergeCell ref="I177:J177"/>
    <mergeCell ref="A178:D178"/>
    <mergeCell ref="E178:F178"/>
    <mergeCell ref="I178:J178"/>
    <mergeCell ref="A224:D224"/>
    <mergeCell ref="A214:D214"/>
    <mergeCell ref="A213:D213"/>
    <mergeCell ref="A225:D225"/>
    <mergeCell ref="A247:J247"/>
    <mergeCell ref="A248:D248"/>
    <mergeCell ref="E248:J249"/>
    <mergeCell ref="A249:D249"/>
    <mergeCell ref="G219:H219"/>
    <mergeCell ref="I219:J219"/>
    <mergeCell ref="A218:D218"/>
    <mergeCell ref="E224:F224"/>
    <mergeCell ref="G224:H224"/>
    <mergeCell ref="A229:J229"/>
    <mergeCell ref="G221:H221"/>
    <mergeCell ref="I221:J221"/>
    <mergeCell ref="A223:D223"/>
    <mergeCell ref="E223:F223"/>
    <mergeCell ref="G223:H223"/>
    <mergeCell ref="A182:J182"/>
    <mergeCell ref="A209:G209"/>
    <mergeCell ref="H209:J209"/>
    <mergeCell ref="A211:J211"/>
    <mergeCell ref="A212:D212"/>
    <mergeCell ref="E212:J213"/>
    <mergeCell ref="E214:J214"/>
    <mergeCell ref="A217:D217"/>
    <mergeCell ref="E217:F217"/>
    <mergeCell ref="A47:J56"/>
    <mergeCell ref="A129:D129"/>
    <mergeCell ref="E169:F169"/>
    <mergeCell ref="G169:H169"/>
    <mergeCell ref="E167:F167"/>
    <mergeCell ref="A230:J230"/>
    <mergeCell ref="A231:J242"/>
    <mergeCell ref="A245:G245"/>
    <mergeCell ref="H245:J245"/>
    <mergeCell ref="A179:J179"/>
    <mergeCell ref="A180:J180"/>
    <mergeCell ref="I223:J223"/>
    <mergeCell ref="A227:J227"/>
    <mergeCell ref="A228:J228"/>
    <mergeCell ref="I224:J224"/>
    <mergeCell ref="A174:D174"/>
    <mergeCell ref="E174:F174"/>
    <mergeCell ref="G174:H174"/>
    <mergeCell ref="I174:J174"/>
    <mergeCell ref="E172:F172"/>
    <mergeCell ref="E225:F225"/>
    <mergeCell ref="G225:H225"/>
    <mergeCell ref="I225:J225"/>
    <mergeCell ref="A226:D226"/>
    <mergeCell ref="A57:K58"/>
    <mergeCell ref="E164:J165"/>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68:H168"/>
    <mergeCell ref="I168:J168"/>
    <mergeCell ref="A143:J143"/>
    <mergeCell ref="A144:J144"/>
    <mergeCell ref="A145:J145"/>
    <mergeCell ref="A146:J146"/>
    <mergeCell ref="A165:D165"/>
    <mergeCell ref="A166:D166"/>
    <mergeCell ref="G167:H167"/>
    <mergeCell ref="I167:J167"/>
    <mergeCell ref="A390:D390"/>
    <mergeCell ref="E390:F390"/>
    <mergeCell ref="G390:H390"/>
    <mergeCell ref="I390:J390"/>
    <mergeCell ref="A391:D391"/>
    <mergeCell ref="E391:F391"/>
    <mergeCell ref="G391:H391"/>
    <mergeCell ref="I391:J391"/>
    <mergeCell ref="E166:J166"/>
    <mergeCell ref="I175:J175"/>
    <mergeCell ref="G178:H178"/>
    <mergeCell ref="E215:F215"/>
    <mergeCell ref="G215:H215"/>
    <mergeCell ref="I215:J215"/>
    <mergeCell ref="A216:D216"/>
    <mergeCell ref="E216:F216"/>
    <mergeCell ref="G216:H216"/>
    <mergeCell ref="I216:J216"/>
    <mergeCell ref="G217:H217"/>
    <mergeCell ref="A177:D177"/>
    <mergeCell ref="I217:J217"/>
    <mergeCell ref="A183:J205"/>
    <mergeCell ref="A168:D168"/>
    <mergeCell ref="E168:F168"/>
    <mergeCell ref="A389:D389"/>
    <mergeCell ref="E389:F389"/>
    <mergeCell ref="G389:H389"/>
    <mergeCell ref="I389:J389"/>
    <mergeCell ref="A164:D164"/>
    <mergeCell ref="A163:J163"/>
    <mergeCell ref="A147:J158"/>
    <mergeCell ref="I140:J140"/>
    <mergeCell ref="G142:H142"/>
    <mergeCell ref="A142:D142"/>
    <mergeCell ref="E142:F142"/>
    <mergeCell ref="A169:D169"/>
    <mergeCell ref="I172:J172"/>
    <mergeCell ref="I169:J169"/>
    <mergeCell ref="A170:D170"/>
    <mergeCell ref="A171:D171"/>
    <mergeCell ref="I170:J170"/>
    <mergeCell ref="G170:H170"/>
    <mergeCell ref="A172:D172"/>
    <mergeCell ref="A173:D173"/>
    <mergeCell ref="E173:F173"/>
    <mergeCell ref="E170:F170"/>
    <mergeCell ref="E171:F171"/>
    <mergeCell ref="G171:H171"/>
    <mergeCell ref="G173:H173"/>
    <mergeCell ref="E140:F140"/>
    <mergeCell ref="I142:J142"/>
    <mergeCell ref="A1:G1"/>
    <mergeCell ref="H1:J1"/>
    <mergeCell ref="A65:G65"/>
    <mergeCell ref="H65:J65"/>
    <mergeCell ref="A125:G125"/>
    <mergeCell ref="H125:J125"/>
    <mergeCell ref="A161:G161"/>
    <mergeCell ref="H161:J161"/>
    <mergeCell ref="I139:J139"/>
    <mergeCell ref="G137:H137"/>
    <mergeCell ref="I141:J141"/>
    <mergeCell ref="E139:F139"/>
    <mergeCell ref="G132:H132"/>
    <mergeCell ref="I64:J64"/>
    <mergeCell ref="H14:J14"/>
    <mergeCell ref="C20:E20"/>
    <mergeCell ref="A94:J101"/>
    <mergeCell ref="C41:E41"/>
    <mergeCell ref="I171:J171"/>
    <mergeCell ref="I173:J173"/>
    <mergeCell ref="G172:H172"/>
    <mergeCell ref="H41:J41"/>
    <mergeCell ref="H20:J20"/>
    <mergeCell ref="A139:D139"/>
    <mergeCell ref="A140:D140"/>
    <mergeCell ref="G140:H140"/>
    <mergeCell ref="A141:D141"/>
    <mergeCell ref="A431:D431"/>
    <mergeCell ref="E431:F431"/>
    <mergeCell ref="G431:H431"/>
    <mergeCell ref="A428:D428"/>
    <mergeCell ref="E428:F428"/>
    <mergeCell ref="G428:H428"/>
    <mergeCell ref="I428:J428"/>
    <mergeCell ref="A429:D429"/>
    <mergeCell ref="E429:F429"/>
    <mergeCell ref="G429:H429"/>
    <mergeCell ref="I429:J429"/>
    <mergeCell ref="A430:D430"/>
    <mergeCell ref="E430:F430"/>
    <mergeCell ref="G430:H430"/>
    <mergeCell ref="I430:J430"/>
    <mergeCell ref="G136:H136"/>
    <mergeCell ref="I136:J136"/>
    <mergeCell ref="A103:J105"/>
    <mergeCell ref="A434:D434"/>
    <mergeCell ref="E434:F434"/>
    <mergeCell ref="G434:H434"/>
    <mergeCell ref="I434:J434"/>
    <mergeCell ref="A435:D435"/>
    <mergeCell ref="E435:F435"/>
    <mergeCell ref="G435:H435"/>
    <mergeCell ref="I435:J435"/>
    <mergeCell ref="I431:J431"/>
    <mergeCell ref="A432:D432"/>
    <mergeCell ref="E432:F432"/>
    <mergeCell ref="G432:H432"/>
    <mergeCell ref="I432:J432"/>
    <mergeCell ref="A433:D433"/>
    <mergeCell ref="E433:F433"/>
    <mergeCell ref="G433:H433"/>
    <mergeCell ref="I433:J433"/>
  </mergeCells>
  <phoneticPr fontId="2" type="noConversion"/>
  <dataValidations xWindow="807" yWindow="385" count="14">
    <dataValidation allowBlank="1" showInputMessage="1" showErrorMessage="1" error="Entries not permitted in this cell." prompt="Leave cell blank." sqref="E138:J138 E174:J174 E222:J222 E258:J258 E301:J301 E345:J345 E394:J394 E431:J431 E481:J481 E527:J527 E572:J572 E626:J626 E681:J681 E730:J730 E788:J788" xr:uid="{00000000-0002-0000-0500-000000000000}"/>
    <dataValidation type="whole" allowBlank="1" showInputMessage="1" showErrorMessage="1" error="Must enter amount in whole dollars." sqref="E132:J137 E139:F141 E168:J173 E175:F177 E216:J221 E223:F225 E252:J257 E259:F261 E295:J300 E302:F304 E339:J344 E346:F348 E388:J393 E395:F397 E425:J430 E432:F434 E475:J480 E482:F484 E521:J526 E528:F530 E566:J571 E573:F575 E620:J625 E627:F629 E675:J680 E682:F684 E724:J729 E731:F733 E782:J787 E789:F791" xr:uid="{00000000-0002-0000-0500-000001000000}">
      <formula1>0</formula1>
      <formula2>50000000</formula2>
    </dataValidation>
    <dataValidation type="whole" allowBlank="1" showInputMessage="1" showErrorMessage="1" error="Leave blank or enter amount in whole dollars." sqref="G139:J141 G175:J177 G223:J225 G259:J261 G302:J304 G346:J348 G395:J397 G432:J434 G482:J484 G528:J530 G573:J575 G627:J629 G682:J684 G731:J733 G789:J791" xr:uid="{00000000-0002-0000-0500-000002000000}">
      <formula1>0</formula1>
      <formula2>50000000</formula2>
    </dataValidation>
    <dataValidation type="textLength" allowBlank="1" showInputMessage="1" showErrorMessage="1" prompt="Leave Blank or Describe Other Expenditure. " sqref="A139:D141 A175:D177 A223:D225 A259:D261 A302:D304 A346:D348 A395:D397 A432:D434 A482:D484 A528:D530 A573:D575 A627:D629 A682:D684 A731:D733 A789:D791" xr:uid="{00000000-0002-0000-0500-000003000000}">
      <formula1>1</formula1>
      <formula2>35</formula2>
    </dataValidation>
    <dataValidation allowBlank="1" showInputMessage="1" showErrorMessage="1" error="Total is automatically calculated." prompt=" Amount Automatically Calculated. " sqref="E142:J142 E178:J178 E226:J226 E262:J262 E305:J305 E349:J349 E398:J398 E435:J435 E485:J485 E531:J531 E576:J576 E630:J630 E685:J685 E734:J734 E792:J792"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66:J166 E214:J214 E293:J293 E337:J337 E386:J386 E423:J423 E473:J473 E519:J519 E564:J564 E618:J618 E673:J673 E722:J722 E780:J780 E250:J250"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06:J207" xr:uid="{00000000-0002-0000-0500-000009000000}"/>
    <dataValidation allowBlank="1" showInputMessage="1" showErrorMessage="1" sqref="E335:J336 E384:J385 E421:J422 E471:J472 E517:J518 E562:J563 E616:J617 E671:J672 E720:J721 E778:J779"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797:J831 A739:J773 A183:J205 A231:J242 A267:J286 A310:J330 A354:J379 A403:J416 A440:J466 A490:J512 A536:J557 A690:J715" xr:uid="{00000000-0002-0000-0500-00000C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58" xr:uid="{00000000-0002-0000-0500-000008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581:J611" xr:uid="{00000000-0002-0000-0500-00000D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635:J666" xr:uid="{00000000-0002-0000-0500-00000B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San Mateo</v>
      </c>
      <c r="I1" s="348"/>
      <c r="J1" s="349"/>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526"/>
      <c r="F4" s="527"/>
      <c r="G4" s="527"/>
      <c r="H4" s="527"/>
      <c r="I4" s="527"/>
      <c r="J4" s="528"/>
    </row>
    <row r="5" spans="1:10" x14ac:dyDescent="0.25">
      <c r="A5" s="494" t="s">
        <v>853</v>
      </c>
      <c r="B5" s="495"/>
      <c r="C5" s="495"/>
      <c r="D5" s="496"/>
      <c r="E5" s="529"/>
      <c r="F5" s="530"/>
      <c r="G5" s="530"/>
      <c r="H5" s="530"/>
      <c r="I5" s="530"/>
      <c r="J5" s="531"/>
    </row>
    <row r="6" spans="1:10" x14ac:dyDescent="0.25">
      <c r="A6" s="523" t="s">
        <v>808</v>
      </c>
      <c r="B6" s="524"/>
      <c r="C6" s="524"/>
      <c r="D6" s="525"/>
      <c r="E6" s="532"/>
      <c r="F6" s="533"/>
      <c r="G6" s="533"/>
      <c r="H6" s="533"/>
      <c r="I6" s="533"/>
      <c r="J6" s="534"/>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300"/>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San Mateo</v>
      </c>
      <c r="I56" s="348"/>
      <c r="J56" s="349"/>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6"/>
      <c r="F59" s="527"/>
      <c r="G59" s="527"/>
      <c r="H59" s="527"/>
      <c r="I59" s="527"/>
      <c r="J59" s="528"/>
    </row>
    <row r="60" spans="1:10" x14ac:dyDescent="0.25">
      <c r="A60" s="494" t="s">
        <v>853</v>
      </c>
      <c r="B60" s="495"/>
      <c r="C60" s="495"/>
      <c r="D60" s="496"/>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300"/>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848</v>
      </c>
      <c r="B112" s="351"/>
      <c r="C112" s="351"/>
      <c r="D112" s="351"/>
      <c r="E112" s="351"/>
      <c r="F112" s="351"/>
      <c r="G112" s="351"/>
      <c r="H112" s="348" t="str">
        <f>'CONTACT INFORMATION'!$A$24</f>
        <v>San Mateo</v>
      </c>
      <c r="I112" s="348"/>
      <c r="J112" s="349"/>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6"/>
      <c r="F115" s="527"/>
      <c r="G115" s="527"/>
      <c r="H115" s="527"/>
      <c r="I115" s="527"/>
      <c r="J115" s="528"/>
    </row>
    <row r="116" spans="1:10" x14ac:dyDescent="0.25">
      <c r="A116" s="494" t="s">
        <v>853</v>
      </c>
      <c r="B116" s="495"/>
      <c r="C116" s="495"/>
      <c r="D116" s="496"/>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300"/>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San Mateo</v>
      </c>
      <c r="I167" s="348"/>
      <c r="J167" s="349"/>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6"/>
      <c r="F170" s="527"/>
      <c r="G170" s="527"/>
      <c r="H170" s="527"/>
      <c r="I170" s="527"/>
      <c r="J170" s="528"/>
    </row>
    <row r="171" spans="1:10" x14ac:dyDescent="0.25">
      <c r="A171" s="494" t="s">
        <v>853</v>
      </c>
      <c r="B171" s="495"/>
      <c r="C171" s="495"/>
      <c r="D171" s="496"/>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300"/>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848</v>
      </c>
      <c r="B222" s="351"/>
      <c r="C222" s="351"/>
      <c r="D222" s="351"/>
      <c r="E222" s="351"/>
      <c r="F222" s="351"/>
      <c r="G222" s="351"/>
      <c r="H222" s="348" t="str">
        <f>'CONTACT INFORMATION'!$A$24</f>
        <v>San Mateo</v>
      </c>
      <c r="I222" s="348"/>
      <c r="J222" s="349"/>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6"/>
      <c r="F225" s="527"/>
      <c r="G225" s="527"/>
      <c r="H225" s="527"/>
      <c r="I225" s="527"/>
      <c r="J225" s="528"/>
    </row>
    <row r="226" spans="1:10" x14ac:dyDescent="0.25">
      <c r="A226" s="494" t="s">
        <v>853</v>
      </c>
      <c r="B226" s="495"/>
      <c r="C226" s="495"/>
      <c r="D226" s="496"/>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300"/>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848</v>
      </c>
      <c r="B277" s="351"/>
      <c r="C277" s="351"/>
      <c r="D277" s="351"/>
      <c r="E277" s="351"/>
      <c r="F277" s="351"/>
      <c r="G277" s="351"/>
      <c r="H277" s="348" t="str">
        <f>'CONTACT INFORMATION'!$A$24</f>
        <v>San Mateo</v>
      </c>
      <c r="I277" s="348"/>
      <c r="J277" s="349"/>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18"/>
      <c r="C280" s="518"/>
      <c r="D280" s="519"/>
      <c r="E280" s="526"/>
      <c r="F280" s="527"/>
      <c r="G280" s="527"/>
      <c r="H280" s="527"/>
      <c r="I280" s="527"/>
      <c r="J280" s="528"/>
    </row>
    <row r="281" spans="1:10" ht="13.2" customHeight="1" x14ac:dyDescent="0.25">
      <c r="A281" s="494" t="s">
        <v>853</v>
      </c>
      <c r="B281" s="495"/>
      <c r="C281" s="495"/>
      <c r="D281" s="496"/>
      <c r="E281" s="529"/>
      <c r="F281" s="530"/>
      <c r="G281" s="530"/>
      <c r="H281" s="530"/>
      <c r="I281" s="530"/>
      <c r="J281" s="531"/>
    </row>
    <row r="282" spans="1:10" x14ac:dyDescent="0.25">
      <c r="A282" s="520" t="s">
        <v>808</v>
      </c>
      <c r="B282" s="521"/>
      <c r="C282" s="521"/>
      <c r="D282" s="522"/>
      <c r="E282" s="470"/>
      <c r="F282" s="471"/>
      <c r="G282" s="471"/>
      <c r="H282" s="471"/>
      <c r="I282" s="471"/>
      <c r="J282" s="472"/>
    </row>
    <row r="283" spans="1:10" ht="13.2" customHeight="1" x14ac:dyDescent="0.25">
      <c r="A283" s="58"/>
      <c r="B283" s="59"/>
      <c r="C283" s="59"/>
      <c r="D283" s="59"/>
      <c r="E283" s="541" t="s">
        <v>535</v>
      </c>
      <c r="F283" s="541"/>
      <c r="G283" s="541" t="s">
        <v>533</v>
      </c>
      <c r="H283" s="541"/>
      <c r="I283" s="542" t="s">
        <v>849</v>
      </c>
      <c r="J283" s="543"/>
    </row>
    <row r="284" spans="1:10" x14ac:dyDescent="0.25">
      <c r="A284" s="440" t="s">
        <v>527</v>
      </c>
      <c r="B284" s="441"/>
      <c r="C284" s="441"/>
      <c r="D284" s="442"/>
      <c r="E284" s="544"/>
      <c r="F284" s="545"/>
      <c r="G284" s="544"/>
      <c r="H284" s="545"/>
      <c r="I284" s="546"/>
      <c r="J284" s="547"/>
    </row>
    <row r="285" spans="1:10" x14ac:dyDescent="0.25">
      <c r="A285" s="444" t="s">
        <v>528</v>
      </c>
      <c r="B285" s="445"/>
      <c r="C285" s="445"/>
      <c r="D285" s="446"/>
      <c r="E285" s="539"/>
      <c r="F285" s="540"/>
      <c r="G285" s="537"/>
      <c r="H285" s="538"/>
      <c r="I285" s="535"/>
      <c r="J285" s="536"/>
    </row>
    <row r="286" spans="1:10" x14ac:dyDescent="0.25">
      <c r="A286" s="440" t="s">
        <v>529</v>
      </c>
      <c r="B286" s="441"/>
      <c r="C286" s="441"/>
      <c r="D286" s="442"/>
      <c r="E286" s="544"/>
      <c r="F286" s="545"/>
      <c r="G286" s="544"/>
      <c r="H286" s="545"/>
      <c r="I286" s="546"/>
      <c r="J286" s="547"/>
    </row>
    <row r="287" spans="1:10" x14ac:dyDescent="0.25">
      <c r="A287" s="444" t="s">
        <v>530</v>
      </c>
      <c r="B287" s="445"/>
      <c r="C287" s="445"/>
      <c r="D287" s="446"/>
      <c r="E287" s="539"/>
      <c r="F287" s="540"/>
      <c r="G287" s="537"/>
      <c r="H287" s="538"/>
      <c r="I287" s="535"/>
      <c r="J287" s="536"/>
    </row>
    <row r="288" spans="1:10" x14ac:dyDescent="0.25">
      <c r="A288" s="440" t="s">
        <v>531</v>
      </c>
      <c r="B288" s="441"/>
      <c r="C288" s="441"/>
      <c r="D288" s="442"/>
      <c r="E288" s="544"/>
      <c r="F288" s="545"/>
      <c r="G288" s="544"/>
      <c r="H288" s="545"/>
      <c r="I288" s="546"/>
      <c r="J288" s="547"/>
    </row>
    <row r="289" spans="1:10" x14ac:dyDescent="0.25">
      <c r="A289" s="444" t="s">
        <v>532</v>
      </c>
      <c r="B289" s="445"/>
      <c r="C289" s="445"/>
      <c r="D289" s="446"/>
      <c r="E289" s="539"/>
      <c r="F289" s="540"/>
      <c r="G289" s="537"/>
      <c r="H289" s="538"/>
      <c r="I289" s="535"/>
      <c r="J289" s="536"/>
    </row>
    <row r="290" spans="1:10" x14ac:dyDescent="0.25">
      <c r="A290" s="440" t="s">
        <v>537</v>
      </c>
      <c r="B290" s="441"/>
      <c r="C290" s="441"/>
      <c r="D290" s="442"/>
      <c r="E290" s="548"/>
      <c r="F290" s="549"/>
      <c r="G290" s="548"/>
      <c r="H290" s="549"/>
      <c r="I290" s="550"/>
      <c r="J290" s="551"/>
    </row>
    <row r="291" spans="1:10" x14ac:dyDescent="0.25">
      <c r="A291" s="428"/>
      <c r="B291" s="429"/>
      <c r="C291" s="429"/>
      <c r="D291" s="430"/>
      <c r="E291" s="539"/>
      <c r="F291" s="540"/>
      <c r="G291" s="537"/>
      <c r="H291" s="538"/>
      <c r="I291" s="537"/>
      <c r="J291" s="538"/>
    </row>
    <row r="292" spans="1:10" x14ac:dyDescent="0.25">
      <c r="A292" s="428"/>
      <c r="B292" s="429"/>
      <c r="C292" s="429"/>
      <c r="D292" s="430"/>
      <c r="E292" s="539"/>
      <c r="F292" s="540"/>
      <c r="G292" s="537"/>
      <c r="H292" s="538"/>
      <c r="I292" s="537"/>
      <c r="J292" s="538"/>
    </row>
    <row r="293" spans="1:10" x14ac:dyDescent="0.25">
      <c r="A293" s="428"/>
      <c r="B293" s="429"/>
      <c r="C293" s="429"/>
      <c r="D293" s="430"/>
      <c r="E293" s="539"/>
      <c r="F293" s="540"/>
      <c r="G293" s="537"/>
      <c r="H293" s="538"/>
      <c r="I293" s="537"/>
      <c r="J293" s="538"/>
    </row>
    <row r="294" spans="1:10" x14ac:dyDescent="0.25">
      <c r="A294" s="433" t="s">
        <v>534</v>
      </c>
      <c r="B294" s="434"/>
      <c r="C294" s="434"/>
      <c r="D294" s="435"/>
      <c r="E294" s="558">
        <f>SUM(E284:E293)</f>
        <v>0</v>
      </c>
      <c r="F294" s="559"/>
      <c r="G294" s="558">
        <f>SUM(G284:G293)</f>
        <v>0</v>
      </c>
      <c r="H294" s="559"/>
      <c r="I294" s="558">
        <f>SUM(I284:I293)</f>
        <v>0</v>
      </c>
      <c r="J294" s="559"/>
    </row>
    <row r="295" spans="1:10" ht="13.2" customHeight="1" x14ac:dyDescent="0.25">
      <c r="A295" s="485" t="s">
        <v>861</v>
      </c>
      <c r="B295" s="552"/>
      <c r="C295" s="552"/>
      <c r="D295" s="552"/>
      <c r="E295" s="552"/>
      <c r="F295" s="552"/>
      <c r="G295" s="552"/>
      <c r="H295" s="552"/>
      <c r="I295" s="552"/>
      <c r="J295" s="553"/>
    </row>
    <row r="296" spans="1:10" ht="13.2" customHeight="1" x14ac:dyDescent="0.25">
      <c r="A296" s="488" t="s">
        <v>862</v>
      </c>
      <c r="B296" s="554"/>
      <c r="C296" s="554"/>
      <c r="D296" s="554"/>
      <c r="E296" s="554"/>
      <c r="F296" s="554"/>
      <c r="G296" s="554"/>
      <c r="H296" s="554"/>
      <c r="I296" s="554"/>
      <c r="J296" s="555"/>
    </row>
    <row r="297" spans="1:10" ht="13.2" customHeight="1" x14ac:dyDescent="0.25">
      <c r="A297" s="488" t="s">
        <v>863</v>
      </c>
      <c r="B297" s="554"/>
      <c r="C297" s="554"/>
      <c r="D297" s="554"/>
      <c r="E297" s="554"/>
      <c r="F297" s="554"/>
      <c r="G297" s="554"/>
      <c r="H297" s="554"/>
      <c r="I297" s="554"/>
      <c r="J297" s="555"/>
    </row>
    <row r="298" spans="1:10" ht="13.2" customHeight="1" x14ac:dyDescent="0.25">
      <c r="A298" s="491" t="s">
        <v>864</v>
      </c>
      <c r="B298" s="556"/>
      <c r="C298" s="556"/>
      <c r="D298" s="556"/>
      <c r="E298" s="556"/>
      <c r="F298" s="556"/>
      <c r="G298" s="556"/>
      <c r="H298" s="556"/>
      <c r="I298" s="556"/>
      <c r="J298" s="557"/>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San Mateo</v>
      </c>
      <c r="I330" s="348"/>
      <c r="J330" s="349"/>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18"/>
      <c r="C333" s="518"/>
      <c r="D333" s="519"/>
      <c r="E333" s="526"/>
      <c r="F333" s="527"/>
      <c r="G333" s="527"/>
      <c r="H333" s="527"/>
      <c r="I333" s="527"/>
      <c r="J333" s="528"/>
    </row>
    <row r="334" spans="1:10" ht="13.2" customHeight="1" x14ac:dyDescent="0.25">
      <c r="A334" s="494" t="s">
        <v>853</v>
      </c>
      <c r="B334" s="495"/>
      <c r="C334" s="495"/>
      <c r="D334" s="496"/>
      <c r="E334" s="529"/>
      <c r="F334" s="530"/>
      <c r="G334" s="530"/>
      <c r="H334" s="530"/>
      <c r="I334" s="530"/>
      <c r="J334" s="531"/>
    </row>
    <row r="335" spans="1:10" x14ac:dyDescent="0.25">
      <c r="A335" s="520" t="s">
        <v>808</v>
      </c>
      <c r="B335" s="521"/>
      <c r="C335" s="521"/>
      <c r="D335" s="522"/>
      <c r="E335" s="470"/>
      <c r="F335" s="471"/>
      <c r="G335" s="471"/>
      <c r="H335" s="471"/>
      <c r="I335" s="471"/>
      <c r="J335" s="472"/>
    </row>
    <row r="336" spans="1:10" ht="13.2" customHeight="1" x14ac:dyDescent="0.25">
      <c r="A336" s="58"/>
      <c r="B336" s="59"/>
      <c r="C336" s="59"/>
      <c r="D336" s="59"/>
      <c r="E336" s="541" t="s">
        <v>535</v>
      </c>
      <c r="F336" s="541"/>
      <c r="G336" s="541" t="s">
        <v>533</v>
      </c>
      <c r="H336" s="541"/>
      <c r="I336" s="542" t="s">
        <v>849</v>
      </c>
      <c r="J336" s="543"/>
    </row>
    <row r="337" spans="1:10" x14ac:dyDescent="0.25">
      <c r="A337" s="440" t="s">
        <v>527</v>
      </c>
      <c r="B337" s="441"/>
      <c r="C337" s="441"/>
      <c r="D337" s="442"/>
      <c r="E337" s="544"/>
      <c r="F337" s="545"/>
      <c r="G337" s="544"/>
      <c r="H337" s="545"/>
      <c r="I337" s="546"/>
      <c r="J337" s="547"/>
    </row>
    <row r="338" spans="1:10" x14ac:dyDescent="0.25">
      <c r="A338" s="444" t="s">
        <v>528</v>
      </c>
      <c r="B338" s="445"/>
      <c r="C338" s="445"/>
      <c r="D338" s="446"/>
      <c r="E338" s="539"/>
      <c r="F338" s="540"/>
      <c r="G338" s="537"/>
      <c r="H338" s="538"/>
      <c r="I338" s="535"/>
      <c r="J338" s="536"/>
    </row>
    <row r="339" spans="1:10" x14ac:dyDescent="0.25">
      <c r="A339" s="440" t="s">
        <v>529</v>
      </c>
      <c r="B339" s="441"/>
      <c r="C339" s="441"/>
      <c r="D339" s="442"/>
      <c r="E339" s="544"/>
      <c r="F339" s="545"/>
      <c r="G339" s="544"/>
      <c r="H339" s="545"/>
      <c r="I339" s="546"/>
      <c r="J339" s="547"/>
    </row>
    <row r="340" spans="1:10" x14ac:dyDescent="0.25">
      <c r="A340" s="444" t="s">
        <v>530</v>
      </c>
      <c r="B340" s="445"/>
      <c r="C340" s="445"/>
      <c r="D340" s="446"/>
      <c r="E340" s="539"/>
      <c r="F340" s="540"/>
      <c r="G340" s="537"/>
      <c r="H340" s="538"/>
      <c r="I340" s="535"/>
      <c r="J340" s="536"/>
    </row>
    <row r="341" spans="1:10" x14ac:dyDescent="0.25">
      <c r="A341" s="440" t="s">
        <v>531</v>
      </c>
      <c r="B341" s="441"/>
      <c r="C341" s="441"/>
      <c r="D341" s="442"/>
      <c r="E341" s="544"/>
      <c r="F341" s="545"/>
      <c r="G341" s="544"/>
      <c r="H341" s="545"/>
      <c r="I341" s="546"/>
      <c r="J341" s="547"/>
    </row>
    <row r="342" spans="1:10" x14ac:dyDescent="0.25">
      <c r="A342" s="444" t="s">
        <v>532</v>
      </c>
      <c r="B342" s="445"/>
      <c r="C342" s="445"/>
      <c r="D342" s="446"/>
      <c r="E342" s="539"/>
      <c r="F342" s="540"/>
      <c r="G342" s="537"/>
      <c r="H342" s="538"/>
      <c r="I342" s="535"/>
      <c r="J342" s="536"/>
    </row>
    <row r="343" spans="1:10" x14ac:dyDescent="0.25">
      <c r="A343" s="440" t="s">
        <v>537</v>
      </c>
      <c r="B343" s="441"/>
      <c r="C343" s="441"/>
      <c r="D343" s="442"/>
      <c r="E343" s="548"/>
      <c r="F343" s="549"/>
      <c r="G343" s="548"/>
      <c r="H343" s="549"/>
      <c r="I343" s="550"/>
      <c r="J343" s="551"/>
    </row>
    <row r="344" spans="1:10" x14ac:dyDescent="0.25">
      <c r="A344" s="428"/>
      <c r="B344" s="429"/>
      <c r="C344" s="429"/>
      <c r="D344" s="430"/>
      <c r="E344" s="539"/>
      <c r="F344" s="540"/>
      <c r="G344" s="537"/>
      <c r="H344" s="538"/>
      <c r="I344" s="537"/>
      <c r="J344" s="538"/>
    </row>
    <row r="345" spans="1:10" x14ac:dyDescent="0.25">
      <c r="A345" s="428"/>
      <c r="B345" s="429"/>
      <c r="C345" s="429"/>
      <c r="D345" s="430"/>
      <c r="E345" s="539"/>
      <c r="F345" s="540"/>
      <c r="G345" s="537"/>
      <c r="H345" s="538"/>
      <c r="I345" s="537"/>
      <c r="J345" s="538"/>
    </row>
    <row r="346" spans="1:10" x14ac:dyDescent="0.25">
      <c r="A346" s="428"/>
      <c r="B346" s="429"/>
      <c r="C346" s="429"/>
      <c r="D346" s="430"/>
      <c r="E346" s="539"/>
      <c r="F346" s="540"/>
      <c r="G346" s="537"/>
      <c r="H346" s="538"/>
      <c r="I346" s="537"/>
      <c r="J346" s="538"/>
    </row>
    <row r="347" spans="1:10" x14ac:dyDescent="0.25">
      <c r="A347" s="433" t="s">
        <v>534</v>
      </c>
      <c r="B347" s="434"/>
      <c r="C347" s="434"/>
      <c r="D347" s="435"/>
      <c r="E347" s="558">
        <f>SUM(E337:E346)</f>
        <v>0</v>
      </c>
      <c r="F347" s="559"/>
      <c r="G347" s="558">
        <f>SUM(G337:G346)</f>
        <v>0</v>
      </c>
      <c r="H347" s="559"/>
      <c r="I347" s="558">
        <f>SUM(I337:I346)</f>
        <v>0</v>
      </c>
      <c r="J347" s="559"/>
    </row>
    <row r="348" spans="1:10" ht="13.2" customHeight="1" x14ac:dyDescent="0.25">
      <c r="A348" s="485" t="s">
        <v>861</v>
      </c>
      <c r="B348" s="552"/>
      <c r="C348" s="552"/>
      <c r="D348" s="552"/>
      <c r="E348" s="552"/>
      <c r="F348" s="552"/>
      <c r="G348" s="552"/>
      <c r="H348" s="552"/>
      <c r="I348" s="552"/>
      <c r="J348" s="553"/>
    </row>
    <row r="349" spans="1:10" ht="13.2" customHeight="1" x14ac:dyDescent="0.25">
      <c r="A349" s="488" t="s">
        <v>862</v>
      </c>
      <c r="B349" s="554"/>
      <c r="C349" s="554"/>
      <c r="D349" s="554"/>
      <c r="E349" s="554"/>
      <c r="F349" s="554"/>
      <c r="G349" s="554"/>
      <c r="H349" s="554"/>
      <c r="I349" s="554"/>
      <c r="J349" s="555"/>
    </row>
    <row r="350" spans="1:10" ht="13.2" customHeight="1" x14ac:dyDescent="0.25">
      <c r="A350" s="488" t="s">
        <v>863</v>
      </c>
      <c r="B350" s="554"/>
      <c r="C350" s="554"/>
      <c r="D350" s="554"/>
      <c r="E350" s="554"/>
      <c r="F350" s="554"/>
      <c r="G350" s="554"/>
      <c r="H350" s="554"/>
      <c r="I350" s="554"/>
      <c r="J350" s="555"/>
    </row>
    <row r="351" spans="1:10" ht="13.2" customHeight="1" x14ac:dyDescent="0.25">
      <c r="A351" s="491" t="s">
        <v>864</v>
      </c>
      <c r="B351" s="556"/>
      <c r="C351" s="556"/>
      <c r="D351" s="556"/>
      <c r="E351" s="556"/>
      <c r="F351" s="556"/>
      <c r="G351" s="556"/>
      <c r="H351" s="556"/>
      <c r="I351" s="556"/>
      <c r="J351" s="557"/>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San Mateo</v>
      </c>
      <c r="I384" s="348"/>
      <c r="J384" s="349"/>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18"/>
      <c r="C387" s="518"/>
      <c r="D387" s="519"/>
      <c r="E387" s="526"/>
      <c r="F387" s="527"/>
      <c r="G387" s="527"/>
      <c r="H387" s="527"/>
      <c r="I387" s="527"/>
      <c r="J387" s="528"/>
    </row>
    <row r="388" spans="1:10" ht="13.2" customHeight="1" x14ac:dyDescent="0.25">
      <c r="A388" s="494" t="s">
        <v>853</v>
      </c>
      <c r="B388" s="495"/>
      <c r="C388" s="495"/>
      <c r="D388" s="496"/>
      <c r="E388" s="529"/>
      <c r="F388" s="530"/>
      <c r="G388" s="530"/>
      <c r="H388" s="530"/>
      <c r="I388" s="530"/>
      <c r="J388" s="531"/>
    </row>
    <row r="389" spans="1:10" x14ac:dyDescent="0.25">
      <c r="A389" s="520" t="s">
        <v>808</v>
      </c>
      <c r="B389" s="521"/>
      <c r="C389" s="521"/>
      <c r="D389" s="522"/>
      <c r="E389" s="470"/>
      <c r="F389" s="471"/>
      <c r="G389" s="471"/>
      <c r="H389" s="471"/>
      <c r="I389" s="471"/>
      <c r="J389" s="472"/>
    </row>
    <row r="390" spans="1:10" ht="13.2" customHeight="1" x14ac:dyDescent="0.25">
      <c r="A390" s="58"/>
      <c r="B390" s="59"/>
      <c r="C390" s="59"/>
      <c r="D390" s="59"/>
      <c r="E390" s="541" t="s">
        <v>535</v>
      </c>
      <c r="F390" s="541"/>
      <c r="G390" s="541" t="s">
        <v>533</v>
      </c>
      <c r="H390" s="541"/>
      <c r="I390" s="542" t="s">
        <v>849</v>
      </c>
      <c r="J390" s="543"/>
    </row>
    <row r="391" spans="1:10" x14ac:dyDescent="0.25">
      <c r="A391" s="440" t="s">
        <v>527</v>
      </c>
      <c r="B391" s="441"/>
      <c r="C391" s="441"/>
      <c r="D391" s="442"/>
      <c r="E391" s="544"/>
      <c r="F391" s="545"/>
      <c r="G391" s="544"/>
      <c r="H391" s="545"/>
      <c r="I391" s="546"/>
      <c r="J391" s="547"/>
    </row>
    <row r="392" spans="1:10" x14ac:dyDescent="0.25">
      <c r="A392" s="444" t="s">
        <v>528</v>
      </c>
      <c r="B392" s="445"/>
      <c r="C392" s="445"/>
      <c r="D392" s="446"/>
      <c r="E392" s="539"/>
      <c r="F392" s="540"/>
      <c r="G392" s="537"/>
      <c r="H392" s="538"/>
      <c r="I392" s="535"/>
      <c r="J392" s="536"/>
    </row>
    <row r="393" spans="1:10" x14ac:dyDescent="0.25">
      <c r="A393" s="440" t="s">
        <v>529</v>
      </c>
      <c r="B393" s="441"/>
      <c r="C393" s="441"/>
      <c r="D393" s="442"/>
      <c r="E393" s="544"/>
      <c r="F393" s="545"/>
      <c r="G393" s="544"/>
      <c r="H393" s="545"/>
      <c r="I393" s="546"/>
      <c r="J393" s="547"/>
    </row>
    <row r="394" spans="1:10" x14ac:dyDescent="0.25">
      <c r="A394" s="444" t="s">
        <v>530</v>
      </c>
      <c r="B394" s="445"/>
      <c r="C394" s="445"/>
      <c r="D394" s="446"/>
      <c r="E394" s="539"/>
      <c r="F394" s="540"/>
      <c r="G394" s="537"/>
      <c r="H394" s="538"/>
      <c r="I394" s="535"/>
      <c r="J394" s="536"/>
    </row>
    <row r="395" spans="1:10" x14ac:dyDescent="0.25">
      <c r="A395" s="440" t="s">
        <v>531</v>
      </c>
      <c r="B395" s="441"/>
      <c r="C395" s="441"/>
      <c r="D395" s="442"/>
      <c r="E395" s="544"/>
      <c r="F395" s="545"/>
      <c r="G395" s="544"/>
      <c r="H395" s="545"/>
      <c r="I395" s="546"/>
      <c r="J395" s="547"/>
    </row>
    <row r="396" spans="1:10" x14ac:dyDescent="0.25">
      <c r="A396" s="444" t="s">
        <v>532</v>
      </c>
      <c r="B396" s="445"/>
      <c r="C396" s="445"/>
      <c r="D396" s="446"/>
      <c r="E396" s="539"/>
      <c r="F396" s="540"/>
      <c r="G396" s="537"/>
      <c r="H396" s="538"/>
      <c r="I396" s="535"/>
      <c r="J396" s="536"/>
    </row>
    <row r="397" spans="1:10" x14ac:dyDescent="0.25">
      <c r="A397" s="440" t="s">
        <v>537</v>
      </c>
      <c r="B397" s="441"/>
      <c r="C397" s="441"/>
      <c r="D397" s="442"/>
      <c r="E397" s="548"/>
      <c r="F397" s="549"/>
      <c r="G397" s="548"/>
      <c r="H397" s="549"/>
      <c r="I397" s="550"/>
      <c r="J397" s="551"/>
    </row>
    <row r="398" spans="1:10" x14ac:dyDescent="0.25">
      <c r="A398" s="428"/>
      <c r="B398" s="429"/>
      <c r="C398" s="429"/>
      <c r="D398" s="430"/>
      <c r="E398" s="539"/>
      <c r="F398" s="540"/>
      <c r="G398" s="537"/>
      <c r="H398" s="538"/>
      <c r="I398" s="537"/>
      <c r="J398" s="538"/>
    </row>
    <row r="399" spans="1:10" x14ac:dyDescent="0.25">
      <c r="A399" s="428"/>
      <c r="B399" s="429"/>
      <c r="C399" s="429"/>
      <c r="D399" s="430"/>
      <c r="E399" s="539"/>
      <c r="F399" s="540"/>
      <c r="G399" s="537"/>
      <c r="H399" s="538"/>
      <c r="I399" s="537"/>
      <c r="J399" s="538"/>
    </row>
    <row r="400" spans="1:10" x14ac:dyDescent="0.25">
      <c r="A400" s="428"/>
      <c r="B400" s="429"/>
      <c r="C400" s="429"/>
      <c r="D400" s="430"/>
      <c r="E400" s="539"/>
      <c r="F400" s="540"/>
      <c r="G400" s="537"/>
      <c r="H400" s="538"/>
      <c r="I400" s="537"/>
      <c r="J400" s="538"/>
    </row>
    <row r="401" spans="1:10" x14ac:dyDescent="0.25">
      <c r="A401" s="433" t="s">
        <v>534</v>
      </c>
      <c r="B401" s="434"/>
      <c r="C401" s="434"/>
      <c r="D401" s="435"/>
      <c r="E401" s="558">
        <f>SUM(E391:E400)</f>
        <v>0</v>
      </c>
      <c r="F401" s="559"/>
      <c r="G401" s="558">
        <f>SUM(G391:G400)</f>
        <v>0</v>
      </c>
      <c r="H401" s="559"/>
      <c r="I401" s="558">
        <f>SUM(I391:I400)</f>
        <v>0</v>
      </c>
      <c r="J401" s="559"/>
    </row>
    <row r="402" spans="1:10" ht="13.2" customHeight="1" x14ac:dyDescent="0.25">
      <c r="A402" s="485" t="s">
        <v>861</v>
      </c>
      <c r="B402" s="552"/>
      <c r="C402" s="552"/>
      <c r="D402" s="552"/>
      <c r="E402" s="552"/>
      <c r="F402" s="552"/>
      <c r="G402" s="552"/>
      <c r="H402" s="552"/>
      <c r="I402" s="552"/>
      <c r="J402" s="553"/>
    </row>
    <row r="403" spans="1:10" ht="13.2" customHeight="1" x14ac:dyDescent="0.25">
      <c r="A403" s="488" t="s">
        <v>862</v>
      </c>
      <c r="B403" s="554"/>
      <c r="C403" s="554"/>
      <c r="D403" s="554"/>
      <c r="E403" s="554"/>
      <c r="F403" s="554"/>
      <c r="G403" s="554"/>
      <c r="H403" s="554"/>
      <c r="I403" s="554"/>
      <c r="J403" s="555"/>
    </row>
    <row r="404" spans="1:10" ht="13.2" customHeight="1" x14ac:dyDescent="0.25">
      <c r="A404" s="488" t="s">
        <v>863</v>
      </c>
      <c r="B404" s="554"/>
      <c r="C404" s="554"/>
      <c r="D404" s="554"/>
      <c r="E404" s="554"/>
      <c r="F404" s="554"/>
      <c r="G404" s="554"/>
      <c r="H404" s="554"/>
      <c r="I404" s="554"/>
      <c r="J404" s="555"/>
    </row>
    <row r="405" spans="1:10" ht="13.2" customHeight="1" x14ac:dyDescent="0.25">
      <c r="A405" s="491" t="s">
        <v>864</v>
      </c>
      <c r="B405" s="556"/>
      <c r="C405" s="556"/>
      <c r="D405" s="556"/>
      <c r="E405" s="556"/>
      <c r="F405" s="556"/>
      <c r="G405" s="556"/>
      <c r="H405" s="556"/>
      <c r="I405" s="556"/>
      <c r="J405" s="557"/>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San Mateo</v>
      </c>
      <c r="I438" s="348"/>
      <c r="J438" s="349"/>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18"/>
      <c r="C441" s="518"/>
      <c r="D441" s="519"/>
      <c r="E441" s="526"/>
      <c r="F441" s="527"/>
      <c r="G441" s="527"/>
      <c r="H441" s="527"/>
      <c r="I441" s="527"/>
      <c r="J441" s="528"/>
    </row>
    <row r="442" spans="1:10" ht="13.2" customHeight="1" x14ac:dyDescent="0.25">
      <c r="A442" s="494" t="s">
        <v>853</v>
      </c>
      <c r="B442" s="495"/>
      <c r="C442" s="495"/>
      <c r="D442" s="496"/>
      <c r="E442" s="529"/>
      <c r="F442" s="530"/>
      <c r="G442" s="530"/>
      <c r="H442" s="530"/>
      <c r="I442" s="530"/>
      <c r="J442" s="531"/>
    </row>
    <row r="443" spans="1:10" x14ac:dyDescent="0.25">
      <c r="A443" s="520" t="s">
        <v>808</v>
      </c>
      <c r="B443" s="521"/>
      <c r="C443" s="521"/>
      <c r="D443" s="522"/>
      <c r="E443" s="470"/>
      <c r="F443" s="471"/>
      <c r="G443" s="471"/>
      <c r="H443" s="471"/>
      <c r="I443" s="471"/>
      <c r="J443" s="472"/>
    </row>
    <row r="444" spans="1:10" ht="13.2" customHeight="1" x14ac:dyDescent="0.25">
      <c r="A444" s="58"/>
      <c r="B444" s="59"/>
      <c r="C444" s="59"/>
      <c r="D444" s="59"/>
      <c r="E444" s="541" t="s">
        <v>535</v>
      </c>
      <c r="F444" s="541"/>
      <c r="G444" s="541" t="s">
        <v>533</v>
      </c>
      <c r="H444" s="541"/>
      <c r="I444" s="542" t="s">
        <v>849</v>
      </c>
      <c r="J444" s="543"/>
    </row>
    <row r="445" spans="1:10" x14ac:dyDescent="0.25">
      <c r="A445" s="440" t="s">
        <v>527</v>
      </c>
      <c r="B445" s="441"/>
      <c r="C445" s="441"/>
      <c r="D445" s="442"/>
      <c r="E445" s="544"/>
      <c r="F445" s="545"/>
      <c r="G445" s="544"/>
      <c r="H445" s="545"/>
      <c r="I445" s="546"/>
      <c r="J445" s="547"/>
    </row>
    <row r="446" spans="1:10" x14ac:dyDescent="0.25">
      <c r="A446" s="444" t="s">
        <v>528</v>
      </c>
      <c r="B446" s="445"/>
      <c r="C446" s="445"/>
      <c r="D446" s="446"/>
      <c r="E446" s="539"/>
      <c r="F446" s="540"/>
      <c r="G446" s="537"/>
      <c r="H446" s="538"/>
      <c r="I446" s="535"/>
      <c r="J446" s="536"/>
    </row>
    <row r="447" spans="1:10" x14ac:dyDescent="0.25">
      <c r="A447" s="440" t="s">
        <v>529</v>
      </c>
      <c r="B447" s="441"/>
      <c r="C447" s="441"/>
      <c r="D447" s="442"/>
      <c r="E447" s="544"/>
      <c r="F447" s="545"/>
      <c r="G447" s="544"/>
      <c r="H447" s="545"/>
      <c r="I447" s="546"/>
      <c r="J447" s="547"/>
    </row>
    <row r="448" spans="1:10" x14ac:dyDescent="0.25">
      <c r="A448" s="444" t="s">
        <v>530</v>
      </c>
      <c r="B448" s="445"/>
      <c r="C448" s="445"/>
      <c r="D448" s="446"/>
      <c r="E448" s="539"/>
      <c r="F448" s="540"/>
      <c r="G448" s="537"/>
      <c r="H448" s="538"/>
      <c r="I448" s="535"/>
      <c r="J448" s="536"/>
    </row>
    <row r="449" spans="1:10" x14ac:dyDescent="0.25">
      <c r="A449" s="440" t="s">
        <v>531</v>
      </c>
      <c r="B449" s="441"/>
      <c r="C449" s="441"/>
      <c r="D449" s="442"/>
      <c r="E449" s="544"/>
      <c r="F449" s="545"/>
      <c r="G449" s="544"/>
      <c r="H449" s="545"/>
      <c r="I449" s="546"/>
      <c r="J449" s="547"/>
    </row>
    <row r="450" spans="1:10" x14ac:dyDescent="0.25">
      <c r="A450" s="444" t="s">
        <v>532</v>
      </c>
      <c r="B450" s="445"/>
      <c r="C450" s="445"/>
      <c r="D450" s="446"/>
      <c r="E450" s="539"/>
      <c r="F450" s="540"/>
      <c r="G450" s="537"/>
      <c r="H450" s="538"/>
      <c r="I450" s="535"/>
      <c r="J450" s="536"/>
    </row>
    <row r="451" spans="1:10" x14ac:dyDescent="0.25">
      <c r="A451" s="440" t="s">
        <v>537</v>
      </c>
      <c r="B451" s="441"/>
      <c r="C451" s="441"/>
      <c r="D451" s="442"/>
      <c r="E451" s="548"/>
      <c r="F451" s="549"/>
      <c r="G451" s="548"/>
      <c r="H451" s="549"/>
      <c r="I451" s="550"/>
      <c r="J451" s="551"/>
    </row>
    <row r="452" spans="1:10" x14ac:dyDescent="0.25">
      <c r="A452" s="428"/>
      <c r="B452" s="429"/>
      <c r="C452" s="429"/>
      <c r="D452" s="430"/>
      <c r="E452" s="539"/>
      <c r="F452" s="540"/>
      <c r="G452" s="537"/>
      <c r="H452" s="538"/>
      <c r="I452" s="537"/>
      <c r="J452" s="538"/>
    </row>
    <row r="453" spans="1:10" x14ac:dyDescent="0.25">
      <c r="A453" s="428"/>
      <c r="B453" s="429"/>
      <c r="C453" s="429"/>
      <c r="D453" s="430"/>
      <c r="E453" s="539"/>
      <c r="F453" s="540"/>
      <c r="G453" s="537"/>
      <c r="H453" s="538"/>
      <c r="I453" s="537"/>
      <c r="J453" s="538"/>
    </row>
    <row r="454" spans="1:10" x14ac:dyDescent="0.25">
      <c r="A454" s="428"/>
      <c r="B454" s="429"/>
      <c r="C454" s="429"/>
      <c r="D454" s="430"/>
      <c r="E454" s="539"/>
      <c r="F454" s="540"/>
      <c r="G454" s="537"/>
      <c r="H454" s="538"/>
      <c r="I454" s="537"/>
      <c r="J454" s="538"/>
    </row>
    <row r="455" spans="1:10" x14ac:dyDescent="0.25">
      <c r="A455" s="433" t="s">
        <v>534</v>
      </c>
      <c r="B455" s="434"/>
      <c r="C455" s="434"/>
      <c r="D455" s="435"/>
      <c r="E455" s="558">
        <f>SUM(E445:E454)</f>
        <v>0</v>
      </c>
      <c r="F455" s="559"/>
      <c r="G455" s="558">
        <f>SUM(G445:G454)</f>
        <v>0</v>
      </c>
      <c r="H455" s="559"/>
      <c r="I455" s="558">
        <f>SUM(I445:I454)</f>
        <v>0</v>
      </c>
      <c r="J455" s="559"/>
    </row>
    <row r="456" spans="1:10" ht="13.2" customHeight="1" x14ac:dyDescent="0.25">
      <c r="A456" s="485" t="s">
        <v>861</v>
      </c>
      <c r="B456" s="552"/>
      <c r="C456" s="552"/>
      <c r="D456" s="552"/>
      <c r="E456" s="552"/>
      <c r="F456" s="552"/>
      <c r="G456" s="552"/>
      <c r="H456" s="552"/>
      <c r="I456" s="552"/>
      <c r="J456" s="553"/>
    </row>
    <row r="457" spans="1:10" ht="13.2" customHeight="1" x14ac:dyDescent="0.25">
      <c r="A457" s="488" t="s">
        <v>862</v>
      </c>
      <c r="B457" s="554"/>
      <c r="C457" s="554"/>
      <c r="D457" s="554"/>
      <c r="E457" s="554"/>
      <c r="F457" s="554"/>
      <c r="G457" s="554"/>
      <c r="H457" s="554"/>
      <c r="I457" s="554"/>
      <c r="J457" s="555"/>
    </row>
    <row r="458" spans="1:10" ht="13.2" customHeight="1" x14ac:dyDescent="0.25">
      <c r="A458" s="488" t="s">
        <v>863</v>
      </c>
      <c r="B458" s="554"/>
      <c r="C458" s="554"/>
      <c r="D458" s="554"/>
      <c r="E458" s="554"/>
      <c r="F458" s="554"/>
      <c r="G458" s="554"/>
      <c r="H458" s="554"/>
      <c r="I458" s="554"/>
      <c r="J458" s="555"/>
    </row>
    <row r="459" spans="1:10" ht="13.2" customHeight="1" x14ac:dyDescent="0.25">
      <c r="A459" s="491" t="s">
        <v>864</v>
      </c>
      <c r="B459" s="556"/>
      <c r="C459" s="556"/>
      <c r="D459" s="556"/>
      <c r="E459" s="556"/>
      <c r="F459" s="556"/>
      <c r="G459" s="556"/>
      <c r="H459" s="556"/>
      <c r="I459" s="556"/>
      <c r="J459" s="557"/>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San Mateo</v>
      </c>
      <c r="I492" s="348"/>
      <c r="J492" s="349"/>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18"/>
      <c r="C495" s="518"/>
      <c r="D495" s="519"/>
      <c r="E495" s="526"/>
      <c r="F495" s="527"/>
      <c r="G495" s="527"/>
      <c r="H495" s="527"/>
      <c r="I495" s="527"/>
      <c r="J495" s="528"/>
    </row>
    <row r="496" spans="1:10" ht="13.2" customHeight="1" x14ac:dyDescent="0.25">
      <c r="A496" s="494" t="s">
        <v>853</v>
      </c>
      <c r="B496" s="495"/>
      <c r="C496" s="495"/>
      <c r="D496" s="496"/>
      <c r="E496" s="529"/>
      <c r="F496" s="530"/>
      <c r="G496" s="530"/>
      <c r="H496" s="530"/>
      <c r="I496" s="530"/>
      <c r="J496" s="531"/>
    </row>
    <row r="497" spans="1:10" x14ac:dyDescent="0.25">
      <c r="A497" s="520" t="s">
        <v>808</v>
      </c>
      <c r="B497" s="521"/>
      <c r="C497" s="521"/>
      <c r="D497" s="522"/>
      <c r="E497" s="470"/>
      <c r="F497" s="471"/>
      <c r="G497" s="471"/>
      <c r="H497" s="471"/>
      <c r="I497" s="471"/>
      <c r="J497" s="472"/>
    </row>
    <row r="498" spans="1:10" ht="13.2" customHeight="1" x14ac:dyDescent="0.25">
      <c r="A498" s="58"/>
      <c r="B498" s="59"/>
      <c r="C498" s="59"/>
      <c r="D498" s="59"/>
      <c r="E498" s="541" t="s">
        <v>535</v>
      </c>
      <c r="F498" s="541"/>
      <c r="G498" s="541" t="s">
        <v>533</v>
      </c>
      <c r="H498" s="541"/>
      <c r="I498" s="542" t="s">
        <v>849</v>
      </c>
      <c r="J498" s="543"/>
    </row>
    <row r="499" spans="1:10" x14ac:dyDescent="0.25">
      <c r="A499" s="440" t="s">
        <v>527</v>
      </c>
      <c r="B499" s="441"/>
      <c r="C499" s="441"/>
      <c r="D499" s="442"/>
      <c r="E499" s="544"/>
      <c r="F499" s="545"/>
      <c r="G499" s="544"/>
      <c r="H499" s="545"/>
      <c r="I499" s="546"/>
      <c r="J499" s="547"/>
    </row>
    <row r="500" spans="1:10" x14ac:dyDescent="0.25">
      <c r="A500" s="444" t="s">
        <v>528</v>
      </c>
      <c r="B500" s="445"/>
      <c r="C500" s="445"/>
      <c r="D500" s="446"/>
      <c r="E500" s="539"/>
      <c r="F500" s="540"/>
      <c r="G500" s="537"/>
      <c r="H500" s="538"/>
      <c r="I500" s="535"/>
      <c r="J500" s="536"/>
    </row>
    <row r="501" spans="1:10" x14ac:dyDescent="0.25">
      <c r="A501" s="440" t="s">
        <v>529</v>
      </c>
      <c r="B501" s="441"/>
      <c r="C501" s="441"/>
      <c r="D501" s="442"/>
      <c r="E501" s="544"/>
      <c r="F501" s="545"/>
      <c r="G501" s="544"/>
      <c r="H501" s="545"/>
      <c r="I501" s="546"/>
      <c r="J501" s="547"/>
    </row>
    <row r="502" spans="1:10" x14ac:dyDescent="0.25">
      <c r="A502" s="444" t="s">
        <v>530</v>
      </c>
      <c r="B502" s="445"/>
      <c r="C502" s="445"/>
      <c r="D502" s="446"/>
      <c r="E502" s="539"/>
      <c r="F502" s="540"/>
      <c r="G502" s="537"/>
      <c r="H502" s="538"/>
      <c r="I502" s="535"/>
      <c r="J502" s="536"/>
    </row>
    <row r="503" spans="1:10" x14ac:dyDescent="0.25">
      <c r="A503" s="440" t="s">
        <v>531</v>
      </c>
      <c r="B503" s="441"/>
      <c r="C503" s="441"/>
      <c r="D503" s="442"/>
      <c r="E503" s="544"/>
      <c r="F503" s="545"/>
      <c r="G503" s="544"/>
      <c r="H503" s="545"/>
      <c r="I503" s="546"/>
      <c r="J503" s="547"/>
    </row>
    <row r="504" spans="1:10" x14ac:dyDescent="0.25">
      <c r="A504" s="444" t="s">
        <v>532</v>
      </c>
      <c r="B504" s="445"/>
      <c r="C504" s="445"/>
      <c r="D504" s="446"/>
      <c r="E504" s="539"/>
      <c r="F504" s="540"/>
      <c r="G504" s="537"/>
      <c r="H504" s="538"/>
      <c r="I504" s="535"/>
      <c r="J504" s="536"/>
    </row>
    <row r="505" spans="1:10" x14ac:dyDescent="0.25">
      <c r="A505" s="440" t="s">
        <v>537</v>
      </c>
      <c r="B505" s="441"/>
      <c r="C505" s="441"/>
      <c r="D505" s="442"/>
      <c r="E505" s="548"/>
      <c r="F505" s="549"/>
      <c r="G505" s="548"/>
      <c r="H505" s="549"/>
      <c r="I505" s="550"/>
      <c r="J505" s="551"/>
    </row>
    <row r="506" spans="1:10" x14ac:dyDescent="0.25">
      <c r="A506" s="428"/>
      <c r="B506" s="429"/>
      <c r="C506" s="429"/>
      <c r="D506" s="430"/>
      <c r="E506" s="539"/>
      <c r="F506" s="540"/>
      <c r="G506" s="537"/>
      <c r="H506" s="538"/>
      <c r="I506" s="537"/>
      <c r="J506" s="538"/>
    </row>
    <row r="507" spans="1:10" x14ac:dyDescent="0.25">
      <c r="A507" s="428"/>
      <c r="B507" s="429"/>
      <c r="C507" s="429"/>
      <c r="D507" s="430"/>
      <c r="E507" s="539"/>
      <c r="F507" s="540"/>
      <c r="G507" s="537"/>
      <c r="H507" s="538"/>
      <c r="I507" s="537"/>
      <c r="J507" s="538"/>
    </row>
    <row r="508" spans="1:10" x14ac:dyDescent="0.25">
      <c r="A508" s="428"/>
      <c r="B508" s="429"/>
      <c r="C508" s="429"/>
      <c r="D508" s="430"/>
      <c r="E508" s="539"/>
      <c r="F508" s="540"/>
      <c r="G508" s="537"/>
      <c r="H508" s="538"/>
      <c r="I508" s="537"/>
      <c r="J508" s="538"/>
    </row>
    <row r="509" spans="1:10" x14ac:dyDescent="0.25">
      <c r="A509" s="433" t="s">
        <v>534</v>
      </c>
      <c r="B509" s="434"/>
      <c r="C509" s="434"/>
      <c r="D509" s="435"/>
      <c r="E509" s="558">
        <f>SUM(E499:E508)</f>
        <v>0</v>
      </c>
      <c r="F509" s="559"/>
      <c r="G509" s="558">
        <f>SUM(G499:G508)</f>
        <v>0</v>
      </c>
      <c r="H509" s="559"/>
      <c r="I509" s="558">
        <f>SUM(I499:I508)</f>
        <v>0</v>
      </c>
      <c r="J509" s="559"/>
    </row>
    <row r="510" spans="1:10" ht="13.2" customHeight="1" x14ac:dyDescent="0.25">
      <c r="A510" s="485" t="s">
        <v>861</v>
      </c>
      <c r="B510" s="552"/>
      <c r="C510" s="552"/>
      <c r="D510" s="552"/>
      <c r="E510" s="552"/>
      <c r="F510" s="552"/>
      <c r="G510" s="552"/>
      <c r="H510" s="552"/>
      <c r="I510" s="552"/>
      <c r="J510" s="553"/>
    </row>
    <row r="511" spans="1:10" ht="13.2" customHeight="1" x14ac:dyDescent="0.25">
      <c r="A511" s="488" t="s">
        <v>862</v>
      </c>
      <c r="B511" s="554"/>
      <c r="C511" s="554"/>
      <c r="D511" s="554"/>
      <c r="E511" s="554"/>
      <c r="F511" s="554"/>
      <c r="G511" s="554"/>
      <c r="H511" s="554"/>
      <c r="I511" s="554"/>
      <c r="J511" s="555"/>
    </row>
    <row r="512" spans="1:10" ht="13.2" customHeight="1" x14ac:dyDescent="0.25">
      <c r="A512" s="488" t="s">
        <v>863</v>
      </c>
      <c r="B512" s="554"/>
      <c r="C512" s="554"/>
      <c r="D512" s="554"/>
      <c r="E512" s="554"/>
      <c r="F512" s="554"/>
      <c r="G512" s="554"/>
      <c r="H512" s="554"/>
      <c r="I512" s="554"/>
      <c r="J512" s="555"/>
    </row>
    <row r="513" spans="1:10" ht="13.2" customHeight="1" x14ac:dyDescent="0.25">
      <c r="A513" s="491" t="s">
        <v>864</v>
      </c>
      <c r="B513" s="556"/>
      <c r="C513" s="556"/>
      <c r="D513" s="556"/>
      <c r="E513" s="556"/>
      <c r="F513" s="556"/>
      <c r="G513" s="556"/>
      <c r="H513" s="556"/>
      <c r="I513" s="556"/>
      <c r="J513" s="557"/>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San Mateo</v>
      </c>
      <c r="I546" s="348"/>
      <c r="J546" s="349"/>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18"/>
      <c r="C549" s="518"/>
      <c r="D549" s="519"/>
      <c r="E549" s="526"/>
      <c r="F549" s="527"/>
      <c r="G549" s="527"/>
      <c r="H549" s="527"/>
      <c r="I549" s="527"/>
      <c r="J549" s="528"/>
    </row>
    <row r="550" spans="1:10" ht="13.2" customHeight="1" x14ac:dyDescent="0.25">
      <c r="A550" s="494" t="s">
        <v>853</v>
      </c>
      <c r="B550" s="495"/>
      <c r="C550" s="495"/>
      <c r="D550" s="496"/>
      <c r="E550" s="529"/>
      <c r="F550" s="530"/>
      <c r="G550" s="530"/>
      <c r="H550" s="530"/>
      <c r="I550" s="530"/>
      <c r="J550" s="531"/>
    </row>
    <row r="551" spans="1:10" x14ac:dyDescent="0.25">
      <c r="A551" s="520" t="s">
        <v>808</v>
      </c>
      <c r="B551" s="521"/>
      <c r="C551" s="521"/>
      <c r="D551" s="522"/>
      <c r="E551" s="470"/>
      <c r="F551" s="471"/>
      <c r="G551" s="471"/>
      <c r="H551" s="471"/>
      <c r="I551" s="471"/>
      <c r="J551" s="472"/>
    </row>
    <row r="552" spans="1:10" ht="13.2" customHeight="1" x14ac:dyDescent="0.25">
      <c r="A552" s="58"/>
      <c r="B552" s="59"/>
      <c r="C552" s="59"/>
      <c r="D552" s="59"/>
      <c r="E552" s="541" t="s">
        <v>535</v>
      </c>
      <c r="F552" s="541"/>
      <c r="G552" s="541" t="s">
        <v>533</v>
      </c>
      <c r="H552" s="541"/>
      <c r="I552" s="542" t="s">
        <v>849</v>
      </c>
      <c r="J552" s="543"/>
    </row>
    <row r="553" spans="1:10" x14ac:dyDescent="0.25">
      <c r="A553" s="440" t="s">
        <v>527</v>
      </c>
      <c r="B553" s="441"/>
      <c r="C553" s="441"/>
      <c r="D553" s="442"/>
      <c r="E553" s="544"/>
      <c r="F553" s="545"/>
      <c r="G553" s="544"/>
      <c r="H553" s="545"/>
      <c r="I553" s="546"/>
      <c r="J553" s="547"/>
    </row>
    <row r="554" spans="1:10" x14ac:dyDescent="0.25">
      <c r="A554" s="444" t="s">
        <v>528</v>
      </c>
      <c r="B554" s="445"/>
      <c r="C554" s="445"/>
      <c r="D554" s="446"/>
      <c r="E554" s="539"/>
      <c r="F554" s="540"/>
      <c r="G554" s="537"/>
      <c r="H554" s="538"/>
      <c r="I554" s="535"/>
      <c r="J554" s="536"/>
    </row>
    <row r="555" spans="1:10" x14ac:dyDescent="0.25">
      <c r="A555" s="440" t="s">
        <v>529</v>
      </c>
      <c r="B555" s="441"/>
      <c r="C555" s="441"/>
      <c r="D555" s="442"/>
      <c r="E555" s="544"/>
      <c r="F555" s="545"/>
      <c r="G555" s="544"/>
      <c r="H555" s="545"/>
      <c r="I555" s="546"/>
      <c r="J555" s="547"/>
    </row>
    <row r="556" spans="1:10" x14ac:dyDescent="0.25">
      <c r="A556" s="444" t="s">
        <v>530</v>
      </c>
      <c r="B556" s="445"/>
      <c r="C556" s="445"/>
      <c r="D556" s="446"/>
      <c r="E556" s="539"/>
      <c r="F556" s="540"/>
      <c r="G556" s="537"/>
      <c r="H556" s="538"/>
      <c r="I556" s="535"/>
      <c r="J556" s="536"/>
    </row>
    <row r="557" spans="1:10" x14ac:dyDescent="0.25">
      <c r="A557" s="440" t="s">
        <v>531</v>
      </c>
      <c r="B557" s="441"/>
      <c r="C557" s="441"/>
      <c r="D557" s="442"/>
      <c r="E557" s="544"/>
      <c r="F557" s="545"/>
      <c r="G557" s="544"/>
      <c r="H557" s="545"/>
      <c r="I557" s="546"/>
      <c r="J557" s="547"/>
    </row>
    <row r="558" spans="1:10" x14ac:dyDescent="0.25">
      <c r="A558" s="444" t="s">
        <v>532</v>
      </c>
      <c r="B558" s="445"/>
      <c r="C558" s="445"/>
      <c r="D558" s="446"/>
      <c r="E558" s="539"/>
      <c r="F558" s="540"/>
      <c r="G558" s="537"/>
      <c r="H558" s="538"/>
      <c r="I558" s="535"/>
      <c r="J558" s="536"/>
    </row>
    <row r="559" spans="1:10" x14ac:dyDescent="0.25">
      <c r="A559" s="440" t="s">
        <v>537</v>
      </c>
      <c r="B559" s="441"/>
      <c r="C559" s="441"/>
      <c r="D559" s="442"/>
      <c r="E559" s="548"/>
      <c r="F559" s="549"/>
      <c r="G559" s="548"/>
      <c r="H559" s="549"/>
      <c r="I559" s="550"/>
      <c r="J559" s="551"/>
    </row>
    <row r="560" spans="1:10" x14ac:dyDescent="0.25">
      <c r="A560" s="428"/>
      <c r="B560" s="429"/>
      <c r="C560" s="429"/>
      <c r="D560" s="430"/>
      <c r="E560" s="539"/>
      <c r="F560" s="540"/>
      <c r="G560" s="537"/>
      <c r="H560" s="538"/>
      <c r="I560" s="537"/>
      <c r="J560" s="538"/>
    </row>
    <row r="561" spans="1:10" x14ac:dyDescent="0.25">
      <c r="A561" s="428"/>
      <c r="B561" s="429"/>
      <c r="C561" s="429"/>
      <c r="D561" s="430"/>
      <c r="E561" s="539"/>
      <c r="F561" s="540"/>
      <c r="G561" s="537"/>
      <c r="H561" s="538"/>
      <c r="I561" s="537"/>
      <c r="J561" s="538"/>
    </row>
    <row r="562" spans="1:10" x14ac:dyDescent="0.25">
      <c r="A562" s="428"/>
      <c r="B562" s="429"/>
      <c r="C562" s="429"/>
      <c r="D562" s="430"/>
      <c r="E562" s="539"/>
      <c r="F562" s="540"/>
      <c r="G562" s="537"/>
      <c r="H562" s="538"/>
      <c r="I562" s="537"/>
      <c r="J562" s="538"/>
    </row>
    <row r="563" spans="1:10" x14ac:dyDescent="0.25">
      <c r="A563" s="433" t="s">
        <v>534</v>
      </c>
      <c r="B563" s="434"/>
      <c r="C563" s="434"/>
      <c r="D563" s="435"/>
      <c r="E563" s="558">
        <f>SUM(E553:E562)</f>
        <v>0</v>
      </c>
      <c r="F563" s="559"/>
      <c r="G563" s="558">
        <f>SUM(G553:G562)</f>
        <v>0</v>
      </c>
      <c r="H563" s="559"/>
      <c r="I563" s="558">
        <f>SUM(I553:I562)</f>
        <v>0</v>
      </c>
      <c r="J563" s="559"/>
    </row>
    <row r="564" spans="1:10" ht="13.2" customHeight="1" x14ac:dyDescent="0.25">
      <c r="A564" s="485" t="s">
        <v>861</v>
      </c>
      <c r="B564" s="552"/>
      <c r="C564" s="552"/>
      <c r="D564" s="552"/>
      <c r="E564" s="552"/>
      <c r="F564" s="552"/>
      <c r="G564" s="552"/>
      <c r="H564" s="552"/>
      <c r="I564" s="552"/>
      <c r="J564" s="553"/>
    </row>
    <row r="565" spans="1:10" ht="13.2" customHeight="1" x14ac:dyDescent="0.25">
      <c r="A565" s="488" t="s">
        <v>862</v>
      </c>
      <c r="B565" s="554"/>
      <c r="C565" s="554"/>
      <c r="D565" s="554"/>
      <c r="E565" s="554"/>
      <c r="F565" s="554"/>
      <c r="G565" s="554"/>
      <c r="H565" s="554"/>
      <c r="I565" s="554"/>
      <c r="J565" s="555"/>
    </row>
    <row r="566" spans="1:10" ht="13.2" customHeight="1" x14ac:dyDescent="0.25">
      <c r="A566" s="488" t="s">
        <v>863</v>
      </c>
      <c r="B566" s="554"/>
      <c r="C566" s="554"/>
      <c r="D566" s="554"/>
      <c r="E566" s="554"/>
      <c r="F566" s="554"/>
      <c r="G566" s="554"/>
      <c r="H566" s="554"/>
      <c r="I566" s="554"/>
      <c r="J566" s="555"/>
    </row>
    <row r="567" spans="1:10" ht="13.2" customHeight="1" x14ac:dyDescent="0.25">
      <c r="A567" s="491" t="s">
        <v>864</v>
      </c>
      <c r="B567" s="556"/>
      <c r="C567" s="556"/>
      <c r="D567" s="556"/>
      <c r="E567" s="556"/>
      <c r="F567" s="556"/>
      <c r="G567" s="556"/>
      <c r="H567" s="556"/>
      <c r="I567" s="556"/>
      <c r="J567" s="557"/>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San Mateo</v>
      </c>
      <c r="I600" s="348"/>
      <c r="J600" s="349"/>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6"/>
      <c r="F603" s="527"/>
      <c r="G603" s="527"/>
      <c r="H603" s="527"/>
      <c r="I603" s="527"/>
      <c r="J603" s="528"/>
    </row>
    <row r="604" spans="1:10" x14ac:dyDescent="0.25">
      <c r="A604" s="494" t="s">
        <v>853</v>
      </c>
      <c r="B604" s="495"/>
      <c r="C604" s="495"/>
      <c r="D604" s="496"/>
      <c r="E604" s="529"/>
      <c r="F604" s="530"/>
      <c r="G604" s="530"/>
      <c r="H604" s="530"/>
      <c r="I604" s="530"/>
      <c r="J604" s="531"/>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60" t="s">
        <v>535</v>
      </c>
      <c r="F606" s="474"/>
      <c r="G606" s="560"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San Mateo</v>
      </c>
      <c r="I654" s="348"/>
      <c r="J654" s="349"/>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6"/>
      <c r="F657" s="527"/>
      <c r="G657" s="527"/>
      <c r="H657" s="527"/>
      <c r="I657" s="527"/>
      <c r="J657" s="528"/>
    </row>
    <row r="658" spans="1:10" x14ac:dyDescent="0.25">
      <c r="A658" s="494" t="s">
        <v>853</v>
      </c>
      <c r="B658" s="495"/>
      <c r="C658" s="495"/>
      <c r="D658" s="496"/>
      <c r="E658" s="529"/>
      <c r="F658" s="530"/>
      <c r="G658" s="530"/>
      <c r="H658" s="530"/>
      <c r="I658" s="530"/>
      <c r="J658" s="531"/>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60" t="s">
        <v>535</v>
      </c>
      <c r="F660" s="474"/>
      <c r="G660" s="560"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San Mateo</v>
      </c>
      <c r="I708" s="348"/>
      <c r="J708" s="349"/>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6"/>
      <c r="F711" s="527"/>
      <c r="G711" s="527"/>
      <c r="H711" s="527"/>
      <c r="I711" s="527"/>
      <c r="J711" s="528"/>
    </row>
    <row r="712" spans="1:10" x14ac:dyDescent="0.25">
      <c r="A712" s="494" t="s">
        <v>853</v>
      </c>
      <c r="B712" s="495"/>
      <c r="C712" s="495"/>
      <c r="D712" s="496"/>
      <c r="E712" s="529"/>
      <c r="F712" s="530"/>
      <c r="G712" s="530"/>
      <c r="H712" s="530"/>
      <c r="I712" s="530"/>
      <c r="J712" s="531"/>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60" t="s">
        <v>535</v>
      </c>
      <c r="F714" s="474"/>
      <c r="G714" s="560"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San Mateo</v>
      </c>
      <c r="I762" s="348"/>
      <c r="J762" s="349"/>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6"/>
      <c r="F765" s="527"/>
      <c r="G765" s="527"/>
      <c r="H765" s="527"/>
      <c r="I765" s="527"/>
      <c r="J765" s="528"/>
    </row>
    <row r="766" spans="1:10" x14ac:dyDescent="0.25">
      <c r="A766" s="494" t="s">
        <v>853</v>
      </c>
      <c r="B766" s="495"/>
      <c r="C766" s="495"/>
      <c r="D766" s="496"/>
      <c r="E766" s="529"/>
      <c r="F766" s="530"/>
      <c r="G766" s="530"/>
      <c r="H766" s="530"/>
      <c r="I766" s="530"/>
      <c r="J766" s="531"/>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60" t="s">
        <v>535</v>
      </c>
      <c r="F768" s="474"/>
      <c r="G768" s="560"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5" t="str">
        <f>'CONTACT INFORMATION'!$A$24</f>
        <v>San Mateo</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3.8" x14ac:dyDescent="0.25">
      <c r="A10" s="566" t="s">
        <v>847</v>
      </c>
      <c r="B10" s="566"/>
      <c r="C10" s="569"/>
      <c r="D10" s="173">
        <f>'REPORT 1'!$I$16</f>
        <v>1271</v>
      </c>
      <c r="E10" s="130"/>
      <c r="F10" s="39"/>
      <c r="G10" s="566" t="s">
        <v>847</v>
      </c>
      <c r="H10" s="566"/>
      <c r="I10" s="569"/>
      <c r="J10" s="174">
        <f>'REPORT 1'!$I$27</f>
        <v>1271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3.8" x14ac:dyDescent="0.25">
      <c r="D17" s="173">
        <f>'REPORT 3'!$J$9</f>
        <v>728</v>
      </c>
      <c r="E17" s="39"/>
      <c r="F17" s="39"/>
      <c r="G17" s="561" t="s">
        <v>847</v>
      </c>
      <c r="H17" s="561"/>
      <c r="I17" s="562"/>
      <c r="J17" s="173">
        <f>'REPORT 3'!$J$34</f>
        <v>728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3.8" x14ac:dyDescent="0.25">
      <c r="A21" s="566"/>
      <c r="B21" s="566"/>
      <c r="C21" s="569"/>
      <c r="D21" s="173">
        <f>'REPORT 3'!$J$26</f>
        <v>357</v>
      </c>
      <c r="E21" s="39"/>
      <c r="F21" s="39"/>
      <c r="G21" s="561" t="s">
        <v>847</v>
      </c>
      <c r="H21" s="561"/>
      <c r="I21" s="562"/>
      <c r="J21" s="173">
        <f>'REPORT 3'!$J$44</f>
        <v>728</v>
      </c>
    </row>
    <row r="22" spans="1:10" ht="13.8" x14ac:dyDescent="0.25">
      <c r="A22" s="110"/>
      <c r="B22" s="110"/>
      <c r="C22" s="110"/>
    </row>
    <row r="24" spans="1:10" ht="70.5" customHeight="1" x14ac:dyDescent="0.25">
      <c r="A24" s="567" t="s">
        <v>877</v>
      </c>
      <c r="B24" s="568"/>
      <c r="C24" s="568"/>
      <c r="D24" s="568"/>
      <c r="E24" s="568"/>
      <c r="F24" s="568"/>
      <c r="G24" s="568"/>
      <c r="H24" s="568"/>
      <c r="I24" s="568"/>
      <c r="J24" s="568"/>
    </row>
    <row r="27" spans="1:10" ht="22.5" customHeight="1" x14ac:dyDescent="0.25">
      <c r="A27" s="565" t="s">
        <v>870</v>
      </c>
      <c r="B27" s="566"/>
      <c r="C27" s="566"/>
      <c r="D27" s="171" t="s">
        <v>827</v>
      </c>
      <c r="G27" s="563" t="s">
        <v>829</v>
      </c>
      <c r="H27" s="563"/>
      <c r="I27" s="564"/>
      <c r="J27" s="171" t="s">
        <v>827</v>
      </c>
    </row>
    <row r="28" spans="1:10" ht="15" customHeight="1" x14ac:dyDescent="0.25">
      <c r="D28" s="175">
        <f>'ARREST REPORT'!$G$12</f>
        <v>769</v>
      </c>
      <c r="G28" s="561" t="s">
        <v>847</v>
      </c>
      <c r="H28" s="561"/>
      <c r="I28" s="562"/>
      <c r="J28" s="175">
        <f>'ARREST REPORT'!$G$18</f>
        <v>0</v>
      </c>
    </row>
    <row r="31" spans="1:10" ht="13.8" x14ac:dyDescent="0.25">
      <c r="G31" s="563" t="s">
        <v>816</v>
      </c>
      <c r="H31" s="563"/>
      <c r="I31" s="564"/>
      <c r="J31" s="171" t="s">
        <v>827</v>
      </c>
    </row>
    <row r="32" spans="1:10" s="1" customFormat="1" ht="13.8" x14ac:dyDescent="0.25">
      <c r="G32" s="561" t="s">
        <v>847</v>
      </c>
      <c r="H32" s="561"/>
      <c r="I32" s="562"/>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3" t="s">
        <v>322</v>
      </c>
      <c r="B1" s="584"/>
      <c r="C1" s="584"/>
      <c r="D1" s="584"/>
      <c r="E1" s="584"/>
      <c r="F1" s="584"/>
      <c r="G1" s="584"/>
      <c r="H1" s="584"/>
      <c r="I1" s="584"/>
      <c r="J1" s="585"/>
    </row>
    <row r="2" spans="1:11" x14ac:dyDescent="0.25">
      <c r="A2" s="586" t="s">
        <v>199</v>
      </c>
      <c r="B2" s="587"/>
      <c r="C2" s="587"/>
      <c r="D2" s="587"/>
      <c r="E2" s="587"/>
      <c r="F2" s="587"/>
      <c r="G2" s="587"/>
      <c r="H2" s="587"/>
      <c r="I2" s="587"/>
      <c r="J2" s="588"/>
    </row>
    <row r="3" spans="1:11" x14ac:dyDescent="0.25">
      <c r="A3" s="589"/>
      <c r="B3" s="590"/>
      <c r="C3" s="590"/>
      <c r="D3" s="590"/>
      <c r="E3" s="590"/>
      <c r="F3" s="590"/>
      <c r="G3" s="590"/>
      <c r="H3" s="590"/>
      <c r="I3" s="590"/>
      <c r="J3" s="591"/>
    </row>
    <row r="4" spans="1:11" x14ac:dyDescent="0.25">
      <c r="A4" s="592"/>
      <c r="B4" s="593"/>
      <c r="C4" s="593"/>
      <c r="D4" s="593"/>
      <c r="E4" s="593"/>
      <c r="F4" s="593"/>
      <c r="G4" s="593"/>
      <c r="H4" s="593"/>
      <c r="I4" s="593"/>
      <c r="J4" s="594"/>
    </row>
    <row r="5" spans="1:11" x14ac:dyDescent="0.25">
      <c r="A5" s="6"/>
      <c r="B5" s="7"/>
      <c r="C5" s="7"/>
      <c r="D5" s="7"/>
      <c r="E5" s="7"/>
      <c r="F5" s="7"/>
      <c r="G5" s="7"/>
      <c r="H5" s="7"/>
      <c r="I5" s="7"/>
      <c r="J5" s="8"/>
    </row>
    <row r="6" spans="1:11" x14ac:dyDescent="0.25">
      <c r="A6" s="32"/>
      <c r="B6" s="4"/>
      <c r="C6" s="4"/>
      <c r="D6" s="4"/>
      <c r="E6" s="4"/>
      <c r="F6" s="4"/>
      <c r="G6" s="4"/>
      <c r="H6" s="595" t="s">
        <v>200</v>
      </c>
      <c r="I6" s="595"/>
      <c r="J6" s="596"/>
      <c r="K6" s="3"/>
    </row>
    <row r="7" spans="1:11" x14ac:dyDescent="0.25">
      <c r="A7" s="599" t="s">
        <v>201</v>
      </c>
      <c r="B7" s="600"/>
      <c r="C7" s="600"/>
      <c r="D7" s="600"/>
      <c r="E7" s="600"/>
      <c r="F7" s="600"/>
      <c r="G7" s="600"/>
      <c r="H7" s="597"/>
      <c r="I7" s="597"/>
      <c r="J7" s="598"/>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603"/>
      <c r="D19" s="604"/>
      <c r="E19" s="604"/>
      <c r="F19" s="604"/>
      <c r="G19" s="605"/>
      <c r="H19" s="5"/>
      <c r="I19" s="34"/>
      <c r="J19" s="5"/>
    </row>
    <row r="20" spans="1:10" x14ac:dyDescent="0.25">
      <c r="A20" s="577" t="s">
        <v>210</v>
      </c>
      <c r="B20" s="579"/>
      <c r="C20" s="606"/>
      <c r="D20" s="607"/>
      <c r="E20" s="607"/>
      <c r="F20" s="607"/>
      <c r="G20" s="608"/>
      <c r="H20" s="5"/>
      <c r="I20" s="33"/>
      <c r="J20" s="5"/>
    </row>
    <row r="21" spans="1:10" x14ac:dyDescent="0.25">
      <c r="A21" s="580" t="s">
        <v>210</v>
      </c>
      <c r="B21" s="582"/>
      <c r="C21" s="603"/>
      <c r="D21" s="604"/>
      <c r="E21" s="604"/>
      <c r="F21" s="604"/>
      <c r="G21" s="605"/>
      <c r="H21" s="5"/>
      <c r="I21" s="34"/>
      <c r="J21" s="5"/>
    </row>
    <row r="22" spans="1:10" x14ac:dyDescent="0.25">
      <c r="A22" s="577" t="s">
        <v>210</v>
      </c>
      <c r="B22" s="579"/>
      <c r="C22" s="606"/>
      <c r="D22" s="607"/>
      <c r="E22" s="607"/>
      <c r="F22" s="607"/>
      <c r="G22" s="608"/>
      <c r="H22" s="5"/>
      <c r="I22" s="33"/>
      <c r="J22" s="5"/>
    </row>
    <row r="56" spans="1:8" x14ac:dyDescent="0.25">
      <c r="A56" s="601" t="s">
        <v>325</v>
      </c>
      <c r="B56" s="601"/>
      <c r="C56" s="601"/>
      <c r="D56" s="601"/>
      <c r="E56" s="602" t="str">
        <f>County</f>
        <v>San Mateo</v>
      </c>
      <c r="F56" s="602"/>
      <c r="G56" s="602"/>
      <c r="H56" s="60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3" t="s">
        <v>190</v>
      </c>
      <c r="B1" s="584"/>
      <c r="C1" s="584"/>
      <c r="D1" s="584"/>
      <c r="E1" s="584"/>
      <c r="F1" s="584"/>
      <c r="G1" s="584"/>
      <c r="H1" s="584"/>
      <c r="I1" s="584"/>
      <c r="J1" s="585"/>
    </row>
    <row r="2" spans="1:10" x14ac:dyDescent="0.25">
      <c r="A2" s="625" t="s">
        <v>390</v>
      </c>
      <c r="B2" s="626"/>
      <c r="C2" s="626"/>
      <c r="D2" s="626"/>
      <c r="E2" s="626"/>
      <c r="F2" s="626"/>
      <c r="G2" s="626"/>
      <c r="H2" s="626"/>
      <c r="I2" s="626"/>
      <c r="J2" s="627"/>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09" t="s">
        <v>396</v>
      </c>
      <c r="B8" s="610"/>
      <c r="C8" s="610"/>
      <c r="D8" s="610"/>
      <c r="E8" s="610"/>
      <c r="F8" s="610"/>
      <c r="G8" s="610"/>
      <c r="H8" s="610"/>
      <c r="I8" s="610"/>
      <c r="J8" s="611"/>
    </row>
    <row r="9" spans="1:10" x14ac:dyDescent="0.25">
      <c r="A9" s="612" t="s">
        <v>196</v>
      </c>
      <c r="B9" s="613"/>
      <c r="C9" s="613"/>
      <c r="D9" s="613"/>
      <c r="E9" s="613"/>
      <c r="F9" s="613"/>
      <c r="G9" s="613"/>
      <c r="H9" s="613"/>
      <c r="I9" s="613"/>
      <c r="J9" s="614"/>
    </row>
    <row r="10" spans="1:10" x14ac:dyDescent="0.25">
      <c r="A10" s="620"/>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0"/>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5" t="s">
        <v>327</v>
      </c>
      <c r="B39" s="616"/>
      <c r="C39" s="616"/>
      <c r="D39" s="616"/>
      <c r="E39" s="616"/>
      <c r="F39" s="616"/>
      <c r="G39" s="616"/>
      <c r="H39" s="616"/>
      <c r="I39" s="616"/>
      <c r="J39" s="617"/>
    </row>
    <row r="40" spans="1:10" x14ac:dyDescent="0.25">
      <c r="A40" s="612" t="s">
        <v>321</v>
      </c>
      <c r="B40" s="618"/>
      <c r="C40" s="618"/>
      <c r="D40" s="618"/>
      <c r="E40" s="618"/>
      <c r="F40" s="618"/>
      <c r="G40" s="618"/>
      <c r="H40" s="618"/>
      <c r="I40" s="618"/>
      <c r="J40" s="619"/>
    </row>
    <row r="41" spans="1:10" x14ac:dyDescent="0.25">
      <c r="A41" s="620"/>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1" t="s">
        <v>325</v>
      </c>
      <c r="B53" s="601"/>
      <c r="C53" s="601"/>
      <c r="D53" s="601"/>
      <c r="E53" s="602" t="str">
        <f>County</f>
        <v>San Mateo</v>
      </c>
      <c r="F53" s="602"/>
      <c r="G53" s="602"/>
      <c r="H53" s="60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3" t="s">
        <v>285</v>
      </c>
      <c r="B1" s="584"/>
      <c r="C1" s="584"/>
      <c r="D1" s="584"/>
      <c r="E1" s="584"/>
      <c r="F1" s="584"/>
      <c r="G1" s="584"/>
      <c r="H1" s="584"/>
      <c r="I1" s="584"/>
      <c r="J1" s="585"/>
    </row>
    <row r="2" spans="1:10" x14ac:dyDescent="0.25">
      <c r="A2" s="625" t="s">
        <v>397</v>
      </c>
      <c r="B2" s="626"/>
      <c r="C2" s="626"/>
      <c r="D2" s="626"/>
      <c r="E2" s="626"/>
      <c r="F2" s="626"/>
      <c r="G2" s="626"/>
      <c r="H2" s="626"/>
      <c r="I2" s="626"/>
      <c r="J2" s="627"/>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3"/>
      <c r="C8" s="613"/>
      <c r="D8" s="613"/>
      <c r="E8" s="613"/>
      <c r="F8" s="613"/>
      <c r="G8" s="613"/>
      <c r="H8" s="613"/>
      <c r="I8" s="613"/>
      <c r="J8" s="614"/>
    </row>
    <row r="9" spans="1:10" x14ac:dyDescent="0.25">
      <c r="A9" s="620"/>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8" t="s">
        <v>213</v>
      </c>
      <c r="B25" s="629"/>
      <c r="C25" s="629"/>
      <c r="D25" s="630"/>
      <c r="E25" s="628"/>
      <c r="F25" s="630"/>
      <c r="G25" s="628"/>
      <c r="H25" s="629"/>
      <c r="I25" s="629"/>
      <c r="J25" s="630"/>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20"/>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601" t="s">
        <v>325</v>
      </c>
      <c r="B56" s="601"/>
      <c r="C56" s="601"/>
      <c r="D56" s="601"/>
      <c r="E56" s="631" t="str">
        <f>County</f>
        <v>San Mateo</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San Mateo</v>
      </c>
    </row>
    <row r="2" spans="1:2" x14ac:dyDescent="0.25">
      <c r="A2" t="s">
        <v>541</v>
      </c>
      <c r="B2" s="25">
        <f>Reportdate</f>
        <v>44092</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Darlene Hansen</v>
      </c>
    </row>
    <row r="10" spans="1:2" x14ac:dyDescent="0.25">
      <c r="A10" t="s">
        <v>218</v>
      </c>
      <c r="B10" t="str">
        <f>primarytitle</f>
        <v>Management Analyst - Juvenile &amp; Institutuion Services</v>
      </c>
    </row>
    <row r="11" spans="1:2" x14ac:dyDescent="0.25">
      <c r="A11" t="s">
        <v>217</v>
      </c>
      <c r="B11" t="str">
        <f>primphone</f>
        <v>650.312.5227</v>
      </c>
    </row>
    <row r="12" spans="1:2" x14ac:dyDescent="0.25">
      <c r="A12" t="s">
        <v>193</v>
      </c>
      <c r="B12" s="10" t="str">
        <f>preemail</f>
        <v xml:space="preserve">dhansen@smcgov.org </v>
      </c>
    </row>
    <row r="13" spans="1:2" x14ac:dyDescent="0.25">
      <c r="A13" t="s">
        <v>365</v>
      </c>
      <c r="B13" t="str">
        <f>seccontact</f>
        <v>Noelle Vergara</v>
      </c>
    </row>
    <row r="14" spans="1:2" x14ac:dyDescent="0.25">
      <c r="A14" t="s">
        <v>366</v>
      </c>
      <c r="B14" t="str">
        <f>seccontitle</f>
        <v>Quality Assurance Manager</v>
      </c>
    </row>
    <row r="15" spans="1:2" x14ac:dyDescent="0.25">
      <c r="A15" t="s">
        <v>367</v>
      </c>
      <c r="B15" t="str">
        <f>secphone</f>
        <v>650.312.5549</v>
      </c>
    </row>
    <row r="16" spans="1:2" x14ac:dyDescent="0.25">
      <c r="A16" t="s">
        <v>368</v>
      </c>
      <c r="B16" t="str">
        <f>secemail</f>
        <v>nvergara@smcgov.org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1250000</v>
      </c>
    </row>
    <row r="34" spans="1:2" x14ac:dyDescent="0.25">
      <c r="A34" t="s">
        <v>557</v>
      </c>
      <c r="B34" s="11">
        <f>t1jjcpaserv</f>
        <v>3127</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40705</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1293832</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 Mateo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 Mateo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1293832</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 Mateo</v>
      </c>
      <c r="B2" s="25">
        <f>Reportdate</f>
        <v>44092</v>
      </c>
      <c r="C2" s="24" t="e">
        <f>Chief</f>
        <v>#REF!</v>
      </c>
      <c r="D2" t="e">
        <f>Chiefphone2</f>
        <v>#REF!</v>
      </c>
      <c r="E2" s="10" t="e">
        <f>Address</f>
        <v>#REF!</v>
      </c>
      <c r="F2" s="10" t="e">
        <f>City</f>
        <v>#REF!</v>
      </c>
      <c r="G2" s="9" t="e">
        <f>ZIP</f>
        <v>#REF!</v>
      </c>
      <c r="H2" s="10" t="e">
        <f>Chiefemail2</f>
        <v>#REF!</v>
      </c>
      <c r="I2" t="str">
        <f>primcontact</f>
        <v>Darlene Hansen</v>
      </c>
      <c r="J2" t="str">
        <f>primarytitle</f>
        <v>Management Analyst - Juvenile &amp; Institutuion Services</v>
      </c>
      <c r="K2" t="str">
        <f>primphone</f>
        <v>650.312.5227</v>
      </c>
      <c r="L2" s="10" t="str">
        <f>preemail</f>
        <v xml:space="preserve">dhansen@smcgov.org </v>
      </c>
      <c r="M2" t="str">
        <f>seccontact</f>
        <v>Noelle Vergara</v>
      </c>
      <c r="N2" t="str">
        <f>seccontitle</f>
        <v>Quality Assurance Manager</v>
      </c>
      <c r="O2" t="str">
        <f>secphone</f>
        <v>650.312.5549</v>
      </c>
      <c r="P2" t="str">
        <f>secemail</f>
        <v>nvergara@smcgov.org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1250000</v>
      </c>
      <c r="AH2" s="11">
        <f>t1jjcpaserv</f>
        <v>3127</v>
      </c>
      <c r="AI2" s="11">
        <f>t1jjcpaprof</f>
        <v>0</v>
      </c>
      <c r="AJ2" s="11">
        <f>t1jjcpacbo</f>
        <v>0</v>
      </c>
      <c r="AK2" s="11">
        <f>t1jjcpaequip</f>
        <v>0</v>
      </c>
      <c r="AL2" s="11">
        <f>t1jjcpaadmin</f>
        <v>40705</v>
      </c>
      <c r="AM2" s="11">
        <f>t1jjcpaothr1</f>
        <v>0</v>
      </c>
      <c r="AN2" s="11">
        <f>t1jjcpaothr2</f>
        <v>0</v>
      </c>
      <c r="AO2" s="11">
        <f>t1jjcpaothr3</f>
        <v>0</v>
      </c>
      <c r="AP2" s="11">
        <f>t1jjcpatot</f>
        <v>1293832</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 Mateo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 Mateo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1293832</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2020-10-26T20:46:16Z</dcterms:modified>
</cp:coreProperties>
</file>