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sierracountym365-my.sharepoint.com/personal/manderson_sierracounty_ca_gov/Documents/Probation (F)/AB 109-SB 678-SAFG-YOBG Funding/YOBG/2020-2021/"/>
    </mc:Choice>
  </mc:AlternateContent>
  <xr:revisionPtr revIDLastSave="0" documentId="8_{90B51B2F-19E6-4F44-B396-CF5393E8ADBC}"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810" yWindow="360" windowWidth="12090" windowHeight="15000" tabRatio="876" firstSheet="4" activeTab="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D28" i="38" l="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D21" i="38" l="1"/>
  <c r="H1" i="39" l="1"/>
  <c r="H3" i="38" l="1"/>
  <c r="H65" i="7"/>
  <c r="J44" i="37"/>
  <c r="J21" i="38" s="1"/>
  <c r="J34" i="37"/>
  <c r="J17" i="38" s="1"/>
  <c r="D17" i="38"/>
  <c r="K1" i="37"/>
  <c r="J10" i="38" l="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<sst xmlns="http://schemas.openxmlformats.org/spreadsheetml/2006/main" count="2380" uniqueCount="939">
  <si>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</si>
  <si>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</si>
  <si>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</si>
  <si>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</si>
  <si>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</si>
  <si>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</si>
  <si>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</si>
  <si>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</si>
  <si>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</si>
  <si>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</si>
  <si>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</si>
  <si>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</si>
  <si>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</si>
  <si>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</si>
  <si>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</si>
  <si>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</si>
  <si>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</si>
  <si>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</si>
  <si>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</si>
  <si>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</si>
  <si>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</si>
  <si>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</si>
  <si>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</si>
  <si>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</si>
  <si>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</si>
  <si>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</si>
  <si>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</si>
  <si>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</si>
  <si>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</si>
  <si>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</si>
  <si>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</si>
  <si>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</si>
  <si>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</si>
  <si>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</si>
  <si>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</si>
  <si>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</si>
  <si>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</si>
  <si>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</si>
  <si>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</si>
  <si>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</si>
  <si>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</si>
  <si>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</si>
  <si>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</si>
  <si>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</si>
  <si>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</si>
  <si>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</si>
  <si>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</si>
  <si>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</si>
  <si>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</si>
  <si>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</si>
  <si>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</si>
  <si>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</si>
  <si>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</si>
  <si>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</si>
  <si>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</si>
  <si>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</si>
  <si>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</si>
  <si>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</si>
  <si>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</si>
  <si>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</si>
  <si>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</si>
  <si>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</si>
  <si>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</si>
  <si>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</si>
  <si>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</si>
  <si>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</si>
  <si>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</si>
  <si>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</si>
  <si>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</si>
  <si>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</si>
  <si>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</si>
  <si>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</si>
  <si>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</si>
  <si>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</si>
  <si>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</si>
  <si>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</si>
  <si>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</si>
  <si>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</si>
  <si>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</si>
  <si>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</si>
  <si>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</si>
  <si>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</si>
  <si>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</si>
  <si>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</si>
  <si>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</si>
  <si>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</si>
  <si>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</si>
  <si>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</si>
  <si>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</si>
  <si>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</si>
  <si>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</si>
  <si>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</si>
  <si>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</si>
  <si>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</si>
  <si>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</si>
  <si>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</si>
  <si>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</si>
  <si>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</si>
  <si>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</si>
  <si>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</si>
  <si>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</si>
  <si>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</si>
  <si>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</si>
  <si>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</si>
  <si>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</si>
  <si>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</si>
  <si>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</si>
  <si>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</si>
  <si>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</si>
  <si>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</si>
  <si>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</si>
  <si>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</si>
  <si>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</si>
  <si>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</si>
  <si>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</si>
  <si>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</si>
  <si>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</si>
  <si>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</si>
  <si>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</si>
  <si>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</si>
  <si>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</si>
  <si>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</si>
  <si>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</si>
  <si>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</si>
  <si>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</si>
  <si>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</si>
  <si>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</si>
  <si>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</si>
  <si>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</si>
  <si>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</si>
  <si>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</si>
  <si>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</si>
  <si>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</si>
  <si>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</si>
  <si>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</si>
  <si>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</si>
  <si>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</si>
  <si>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</si>
  <si>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</si>
  <si>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</si>
  <si>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</si>
  <si>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</si>
  <si>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</si>
  <si>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</si>
  <si>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</si>
  <si>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</si>
  <si>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</si>
  <si>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</si>
  <si>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</si>
  <si>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</si>
  <si>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</si>
  <si>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</si>
  <si>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</si>
  <si>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</si>
  <si>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</si>
  <si>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</si>
  <si>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</si>
  <si>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</si>
  <si>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</si>
  <si>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</si>
  <si>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</si>
  <si>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</si>
  <si>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</si>
  <si>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</si>
  <si>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</si>
  <si>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</si>
  <si>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</si>
  <si>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</si>
  <si>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</si>
  <si>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</si>
  <si>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</si>
  <si>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</si>
  <si>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</si>
  <si>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</si>
  <si>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</si>
  <si>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</si>
  <si>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</si>
  <si>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</si>
  <si>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</si>
  <si>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</si>
  <si>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</si>
  <si>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</si>
  <si>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</si>
  <si>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</si>
  <si>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</si>
  <si>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</si>
  <si>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</si>
  <si>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</si>
  <si>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</si>
  <si>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</si>
  <si>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</si>
  <si>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</si>
  <si>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</si>
  <si>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</si>
  <si>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</si>
  <si>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</si>
  <si>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</si>
  <si>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</si>
  <si>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</si>
  <si>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</si>
  <si>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</si>
  <si>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</si>
  <si>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</si>
  <si>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</si>
  <si>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</si>
  <si>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</si>
  <si>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</si>
  <si>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</si>
  <si>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</si>
  <si>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</si>
  <si>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</si>
  <si>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</si>
  <si>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</si>
  <si>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</si>
  <si>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</si>
  <si>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</si>
  <si>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</si>
  <si>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</si>
  <si>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</si>
  <si>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</si>
  <si>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</si>
  <si>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</si>
  <si>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</si>
  <si>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</si>
  <si>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</si>
  <si>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</si>
  <si>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</si>
  <si>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</si>
  <si>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</si>
  <si>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</si>
  <si>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</si>
  <si>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</si>
  <si>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</si>
  <si>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</si>
  <si>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</si>
  <si>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</si>
  <si>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</si>
  <si>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</si>
  <si>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</si>
  <si>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</si>
  <si>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</si>
  <si>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</si>
  <si>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</si>
  <si>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</si>
  <si>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</si>
  <si>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</si>
  <si>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</si>
  <si>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</si>
  <si>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</si>
  <si>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</si>
  <si>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</si>
  <si>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</si>
  <si>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</si>
  <si>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</si>
  <si>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</si>
  <si>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</si>
  <si>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</si>
  <si>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</si>
  <si>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</si>
  <si>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</si>
  <si>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</si>
  <si>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</si>
  <si>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</si>
  <si>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</si>
  <si>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</si>
  <si>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</si>
  <si>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</si>
  <si>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</si>
  <si>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</si>
  <si>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</si>
  <si>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</si>
  <si>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</si>
  <si>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</si>
  <si>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</si>
  <si>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</si>
  <si>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</si>
  <si>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</si>
  <si>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</si>
  <si>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</si>
  <si>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</si>
  <si>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</si>
  <si>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</si>
  <si>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</si>
  <si>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</si>
  <si>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</si>
  <si>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</si>
  <si>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</si>
  <si>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</si>
  <si>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</si>
  <si>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</si>
  <si>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</si>
  <si>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</si>
  <si>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</si>
  <si>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</si>
  <si>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</si>
  <si>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</si>
  <si>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</si>
  <si>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</si>
  <si>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</si>
  <si>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</si>
  <si>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</si>
  <si>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</si>
  <si>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</si>
  <si>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</si>
  <si>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</si>
  <si>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</si>
  <si>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</si>
  <si>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</si>
  <si>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</si>
  <si>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</si>
  <si>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</si>
  <si>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</si>
  <si>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</si>
  <si>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</si>
  <si>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</si>
  <si>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</si>
  <si>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</si>
  <si>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</si>
  <si>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</si>
  <si>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</si>
  <si>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</si>
  <si>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</si>
  <si>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</si>
  <si>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</si>
  <si>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</si>
  <si>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</si>
  <si>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</si>
  <si>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</si>
  <si>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</si>
  <si>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</si>
  <si>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</si>
  <si>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</si>
  <si>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</si>
  <si>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</si>
  <si>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</si>
  <si>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</si>
  <si>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</si>
  <si>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</si>
  <si>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</si>
  <si>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</si>
  <si>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</si>
  <si>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</si>
  <si>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</si>
  <si>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</si>
  <si>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</si>
  <si>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</si>
  <si>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</si>
  <si>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</si>
  <si>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</si>
  <si>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</si>
  <si>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</si>
  <si>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</si>
  <si>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</si>
  <si>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</si>
  <si>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</si>
  <si>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</si>
  <si>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</si>
  <si>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</si>
  <si>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</si>
  <si>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</si>
  <si>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</si>
  <si>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</si>
  <si>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</si>
  <si>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</si>
  <si>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</si>
  <si>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</si>
  <si>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</si>
  <si>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</si>
  <si>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</si>
  <si>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</si>
  <si>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</si>
  <si>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</si>
  <si>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</si>
  <si>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</si>
  <si>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</si>
  <si>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</si>
  <si>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</si>
  <si>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</si>
  <si>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</si>
  <si>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</si>
  <si>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</si>
  <si>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</si>
  <si>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</si>
  <si>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</si>
  <si>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</si>
  <si>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</si>
  <si>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</si>
  <si>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</si>
  <si>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</si>
  <si>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</si>
  <si>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</si>
  <si>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</si>
  <si>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</si>
  <si>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</si>
  <si>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</si>
  <si>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</si>
  <si>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</si>
  <si>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</si>
  <si>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</si>
  <si>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</si>
  <si>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</si>
  <si>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</si>
  <si>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</si>
  <si>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</si>
  <si>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</si>
  <si>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</si>
  <si>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</si>
  <si>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</si>
  <si>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</si>
  <si>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</si>
  <si>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</si>
  <si>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</si>
  <si>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</si>
  <si>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</si>
  <si>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</si>
  <si>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</si>
  <si>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</si>
  <si>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</si>
  <si>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</si>
  <si>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</si>
  <si>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</si>
  <si>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</si>
  <si>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</si>
  <si>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</si>
  <si>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</si>
  <si>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</si>
  <si>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</si>
  <si>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</si>
  <si>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</si>
  <si>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</si>
  <si>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</si>
  <si>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</si>
  <si>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</si>
  <si>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</si>
  <si>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</si>
  <si>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</si>
  <si>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</si>
  <si>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</si>
  <si>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</si>
  <si>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</si>
  <si>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</si>
  <si>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</si>
  <si>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</si>
  <si>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</si>
  <si>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</si>
  <si>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</si>
  <si>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</si>
  <si>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</si>
  <si>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</si>
  <si>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</si>
  <si>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</si>
  <si>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</si>
  <si>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</si>
  <si>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</si>
  <si>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</si>
  <si>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</si>
  <si>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</si>
  <si>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</si>
  <si>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</si>
  <si>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</si>
  <si>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</si>
  <si>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</si>
  <si>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</si>
  <si>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</si>
  <si>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</si>
  <si>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</si>
  <si>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</si>
  <si>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</si>
  <si>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</si>
  <si>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</si>
  <si>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</si>
  <si>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</si>
  <si>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</si>
  <si>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</si>
  <si>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</si>
  <si>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</si>
  <si>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</si>
  <si>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</si>
  <si>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</si>
  <si>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</si>
  <si>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</si>
  <si>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</si>
  <si>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</si>
  <si>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</si>
  <si>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</si>
  <si>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</si>
  <si>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</si>
  <si>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</si>
  <si>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</si>
  <si>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</si>
  <si>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</si>
  <si>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</si>
  <si>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</si>
  <si>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</si>
  <si>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</si>
  <si>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</si>
  <si>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</si>
  <si>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</si>
  <si>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</si>
  <si>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</si>
  <si>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</si>
  <si>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</si>
  <si>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</si>
  <si>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</si>
  <si>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</si>
  <si>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</si>
  <si>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</si>
  <si>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</si>
  <si>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</si>
  <si>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</si>
  <si>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</si>
  <si>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</si>
  <si>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</si>
  <si>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</si>
  <si>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</si>
  <si>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</si>
  <si>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</si>
  <si>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</si>
  <si>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</si>
  <si>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</si>
  <si>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</si>
  <si>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</si>
  <si>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</si>
  <si>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</si>
  <si>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</si>
  <si>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</si>
  <si>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</si>
  <si>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</si>
  <si>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</si>
  <si>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</si>
  <si>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</si>
  <si>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</si>
  <si>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</si>
  <si>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</si>
  <si>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</si>
  <si>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</si>
  <si>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</si>
  <si>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</si>
  <si>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</si>
  <si>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</si>
  <si>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</si>
  <si>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</si>
  <si>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</si>
  <si>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</si>
  <si>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</si>
  <si>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</si>
  <si>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</si>
  <si>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</si>
  <si>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</si>
  <si>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</si>
  <si>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</si>
  <si>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</si>
  <si>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</si>
  <si>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</si>
  <si>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</si>
  <si>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</si>
  <si>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</si>
  <si>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</si>
  <si>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</si>
  <si>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</si>
  <si>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</si>
  <si>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</si>
  <si>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</si>
  <si>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</si>
  <si>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</si>
  <si>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</si>
  <si>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</si>
  <si>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</si>
  <si>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</si>
  <si>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</si>
  <si>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</si>
  <si>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</si>
  <si>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</si>
  <si>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</si>
  <si>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</si>
  <si>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</si>
  <si>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</si>
  <si>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</si>
  <si>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</si>
  <si>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</si>
  <si>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</si>
  <si>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</si>
  <si>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</si>
  <si>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</si>
  <si>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</si>
  <si>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</si>
  <si>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</si>
  <si>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</si>
  <si>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</si>
  <si>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</si>
  <si>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</si>
  <si>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</si>
  <si>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</si>
  <si>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</si>
  <si>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</si>
  <si>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</si>
  <si>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</si>
  <si>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</si>
  <si>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</si>
  <si>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</si>
  <si>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</si>
  <si>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</si>
  <si>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</si>
  <si>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</si>
  <si>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</si>
  <si>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</si>
  <si>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</si>
  <si>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</si>
  <si>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</si>
  <si>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</si>
  <si>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</si>
  <si>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</si>
  <si>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</si>
  <si>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</si>
  <si>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</si>
  <si>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</si>
  <si>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</si>
  <si>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</si>
  <si>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</si>
  <si>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</si>
  <si>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</si>
  <si>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</si>
  <si>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</si>
  <si>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</si>
  <si>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</si>
  <si>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</si>
  <si>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</si>
  <si>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</si>
  <si>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</si>
  <si>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</si>
  <si>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</si>
  <si>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</si>
  <si>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</si>
  <si>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</si>
  <si>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</si>
  <si>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</si>
  <si>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</si>
  <si>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</si>
  <si>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</si>
  <si>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</si>
  <si>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</si>
  <si>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</si>
  <si>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</si>
  <si>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</si>
  <si>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</si>
  <si>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</si>
  <si>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</si>
  <si>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</si>
  <si>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</si>
  <si>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</si>
  <si>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</si>
  <si>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</si>
  <si>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</si>
  <si>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</si>
  <si>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</si>
  <si>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</si>
  <si>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</si>
  <si>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</si>
  <si>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</si>
  <si>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</si>
  <si>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</si>
  <si>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</si>
  <si>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</si>
  <si>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</si>
  <si>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</si>
  <si>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</si>
  <si>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</si>
  <si>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</si>
  <si>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</si>
  <si>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</si>
  <si>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</si>
  <si>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</si>
  <si>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</si>
  <si>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</si>
  <si>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</si>
  <si>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</si>
  <si>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</si>
  <si>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</si>
  <si>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</si>
  <si>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</si>
  <si>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</si>
  <si>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</si>
  <si>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</si>
  <si>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</si>
  <si>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</si>
  <si>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</si>
  <si>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</si>
  <si>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</si>
  <si>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</si>
  <si>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</si>
  <si>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</si>
  <si>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</si>
  <si>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</si>
  <si>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</si>
  <si>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</si>
  <si>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</si>
  <si>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</si>
  <si>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</si>
  <si>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</si>
  <si>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</si>
  <si>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</si>
  <si>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</si>
  <si>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</si>
  <si>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</si>
  <si>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</si>
  <si>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</si>
  <si>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</si>
  <si>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</si>
  <si>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</si>
  <si>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</si>
  <si>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</si>
  <si>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</si>
  <si>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</si>
  <si>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</si>
  <si>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</si>
  <si>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</si>
  <si>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</si>
  <si>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</si>
  <si>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</si>
  <si>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</si>
  <si>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</si>
  <si>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</si>
  <si>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</si>
  <si>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</si>
  <si>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</si>
  <si>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</si>
  <si>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</si>
  <si>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</si>
  <si>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</si>
  <si>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</si>
  <si>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</si>
  <si>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</si>
  <si>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</si>
  <si>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</si>
  <si>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</si>
  <si>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</si>
  <si>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</si>
  <si>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</si>
  <si>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</si>
  <si>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</si>
  <si>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</si>
  <si>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</si>
  <si>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</si>
  <si>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</si>
  <si>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</si>
  <si>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</si>
  <si>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</si>
  <si>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</si>
  <si>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</si>
  <si>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</si>
  <si>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</si>
  <si>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</si>
  <si>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</si>
  <si>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</si>
  <si>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</si>
  <si>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</si>
  <si>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</si>
  <si>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</si>
  <si>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</si>
  <si>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</si>
  <si>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</si>
  <si>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</si>
  <si>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</si>
  <si>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</si>
  <si>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</si>
  <si>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</si>
  <si>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</si>
  <si>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</si>
  <si>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</si>
  <si>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</si>
  <si>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</si>
  <si>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</si>
  <si>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</si>
  <si>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</si>
  <si>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</si>
  <si>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</si>
  <si>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</si>
  <si>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</si>
  <si>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</si>
  <si>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</si>
  <si>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</si>
  <si>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</si>
  <si>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</si>
  <si>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</si>
  <si>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</si>
  <si>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</si>
  <si>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</si>
  <si>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</si>
  <si>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</si>
  <si>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</si>
  <si>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</si>
  <si>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</si>
  <si>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</si>
  <si>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</si>
  <si>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</si>
  <si>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</si>
  <si>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</si>
  <si>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</si>
  <si>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</si>
  <si>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</si>
  <si>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</si>
  <si>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</si>
  <si>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</si>
  <si>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</si>
  <si>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</si>
  <si>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</si>
  <si>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</si>
  <si>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</si>
  <si>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</si>
  <si>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</si>
  <si>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</si>
  <si>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</si>
  <si>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</si>
  <si>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</si>
  <si>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</si>
  <si>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</si>
  <si>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</si>
  <si>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</si>
  <si>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</si>
  <si>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</si>
  <si>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</si>
  <si>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</si>
  <si>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</si>
  <si>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</si>
  <si>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</si>
  <si>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</si>
  <si>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</si>
  <si>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</si>
  <si>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</si>
  <si>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</si>
  <si>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</si>
  <si>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</si>
  <si>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</si>
  <si>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</si>
  <si>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</si>
  <si>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</si>
  <si>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</si>
  <si>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</si>
  <si>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</si>
  <si>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</si>
  <si>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</si>
  <si>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</si>
  <si>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</si>
  <si>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</si>
  <si>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</si>
  <si>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</si>
  <si>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</si>
  <si>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</si>
  <si>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</si>
  <si>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</si>
  <si>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</si>
  <si>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</si>
  <si>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</si>
  <si>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</si>
  <si>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</si>
  <si>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</si>
  <si>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</si>
  <si>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</si>
  <si>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</si>
  <si>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</si>
  <si>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</si>
  <si>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</si>
  <si>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</si>
  <si>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</si>
  <si>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</si>
  <si>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</si>
  <si>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</si>
  <si>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</si>
  <si>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</si>
  <si>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</si>
  <si>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</si>
  <si>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</si>
  <si>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</si>
  <si>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</si>
  <si>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</si>
  <si>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</si>
  <si>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</si>
  <si>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</si>
  <si>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</si>
  <si>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</si>
  <si>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</si>
  <si>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</si>
  <si>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</si>
  <si>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</si>
  <si>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</si>
  <si>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</si>
  <si>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</si>
  <si>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</si>
  <si>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</si>
  <si>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</si>
  <si>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</si>
  <si>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</si>
  <si>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</si>
  <si>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</si>
  <si>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</si>
  <si>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</si>
  <si>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</si>
  <si>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</si>
  <si>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</si>
  <si>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</si>
  <si>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</si>
  <si>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</si>
  <si>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</si>
  <si>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</si>
  <si>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</si>
  <si>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</si>
  <si>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</si>
  <si>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</si>
  <si>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</si>
  <si>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</si>
  <si>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</si>
  <si>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</si>
  <si>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</si>
  <si>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</si>
  <si>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</si>
  <si>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</si>
  <si>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</si>
  <si>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</si>
  <si>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</si>
  <si>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</si>
  <si>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</si>
  <si>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</si>
  <si>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</si>
  <si>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</si>
  <si>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</si>
  <si>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</si>
  <si>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</si>
  <si>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</si>
  <si>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</si>
  <si>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Charles Henson</t>
  </si>
  <si>
    <t>(530)289-3277</t>
  </si>
  <si>
    <t>chenson@sierracounty.ca.gov</t>
  </si>
  <si>
    <t xml:space="preserve">The 1 ward was cited into court rather than arrested.  </t>
  </si>
  <si>
    <t xml:space="preserve">Sierra is a small rural county and consequently the probation department, the schools, justice partners and communities are also small.  This situation allows us to have a close working relationship.   The department works closely with the schools and the community to provide prevention services and to respond timely with significant attention to juvenile delinquency issues.  This approach has kept many youth free of detention and out of the formal justice system.  The one juvenile probation officer that the funding supports is dedicated to these tasks and services when needed.  Other funding supports local non-profit resources and resources for housing and monitoring youth with higher level of needs.  </t>
  </si>
  <si>
    <t>One Deputy Probation Officer</t>
  </si>
  <si>
    <t>This funding partial funds one deputy probation officer who is assigned to juvenile matters.  This officer develops and maintains relationships with the schools, community organizations and county services for juveniles.  This officer works outreach to prevent juvenile delinquency, is active in the county SARB process and attends to reported juvenile matters.</t>
  </si>
  <si>
    <t xml:space="preserve">Juvenile detention facility contracts </t>
  </si>
  <si>
    <t>Sierra County Probation does not have nor need an in county juvenile detention facility.  Juvenile detention is seldom used as it is a last resort reserved for the most serious offenses and offenders.  Sierra County currently has two contracts for facilities that are on an as needed basis.  Those facilities are in Butte County and Placer County.</t>
  </si>
  <si>
    <t xml:space="preserve">Friday Night Live progam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</si>
</sst>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enson@sierracount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31" activePane="bottomLeft" state="frozen"/>
      <selection pane="bottomLeft" activeCell="D29" sqref="D29:J29"/>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461</v>
      </c>
      <c r="B24" s="266"/>
      <c r="C24" s="266"/>
      <c r="D24" s="266"/>
      <c r="E24" s="267"/>
      <c r="F24" s="268">
        <v>44455</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542</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930</v>
      </c>
      <c r="B29" s="242"/>
      <c r="C29" s="243"/>
      <c r="D29" s="254" t="s">
        <v>931</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c r="B32" s="245"/>
      <c r="C32" s="245"/>
      <c r="D32" s="245"/>
      <c r="E32" s="245"/>
      <c r="F32" s="244"/>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c r="B34" s="242"/>
      <c r="C34" s="243"/>
      <c r="D34" s="263"/>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AC861D4F-BC49-4A62-A8B0-894B6AC9203B}"/>
  </hyperlinks>
  <printOptions horizontalCentered="1"/>
  <pageMargins left="0.5" right="0.5" top="0.5" bottom="0.5" header="0.5" footer="0.25"/>
  <pageSetup scale="98" orientation="portrait" horizontalDpi="300" verticalDpi="300" copies="2" r:id="rId2"/>
  <headerFooter>
    <oddFooter>&amp;L&amp;F</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4" activePane="bottomLeft" state="frozen"/>
      <selection pane="bottomLeft" activeCell="I27" sqref="I27:J27"/>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Sierra</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1</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1</v>
      </c>
      <c r="J14" s="291"/>
      <c r="K14" s="97"/>
      <c r="L14" s="97"/>
      <c r="M14" s="97"/>
      <c r="N14" s="97"/>
      <c r="O14" s="98"/>
    </row>
    <row r="15" spans="1:24" ht="14.25" x14ac:dyDescent="0.2">
      <c r="A15" s="91"/>
      <c r="B15" s="45"/>
      <c r="C15" s="128"/>
      <c r="D15" s="128"/>
      <c r="E15" s="296" t="s">
        <v>815</v>
      </c>
      <c r="F15" s="296"/>
      <c r="G15" s="296"/>
      <c r="H15" s="296"/>
      <c r="I15" s="288"/>
      <c r="J15" s="289"/>
      <c r="K15" s="97"/>
      <c r="L15" s="97"/>
      <c r="M15" s="97"/>
      <c r="N15" s="97"/>
      <c r="O15" s="98"/>
    </row>
    <row r="16" spans="1:24" ht="15" x14ac:dyDescent="0.25">
      <c r="A16" s="102"/>
      <c r="B16" s="45"/>
      <c r="C16" s="128"/>
      <c r="D16" s="128"/>
      <c r="E16" s="298" t="s">
        <v>827</v>
      </c>
      <c r="F16" s="298"/>
      <c r="G16" s="298"/>
      <c r="H16" s="298"/>
      <c r="I16" s="292">
        <v>1</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c r="J20" s="291"/>
      <c r="K20" s="97"/>
      <c r="L20" s="97"/>
      <c r="M20" s="97"/>
      <c r="N20" s="97"/>
      <c r="O20" s="98"/>
    </row>
    <row r="21" spans="1:24" ht="14.25" x14ac:dyDescent="0.2">
      <c r="A21" s="102"/>
      <c r="B21" s="128"/>
      <c r="C21" s="128"/>
      <c r="D21" s="128"/>
      <c r="E21" s="296" t="s">
        <v>818</v>
      </c>
      <c r="F21" s="296"/>
      <c r="G21" s="296"/>
      <c r="H21" s="296"/>
      <c r="I21" s="309">
        <v>1</v>
      </c>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v>1</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8" activePane="bottomLeft" state="frozen"/>
      <selection activeCell="B1" sqref="B1"/>
      <selection pane="bottomLeft" activeCell="J29" sqref="J29:K29"/>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Sierra</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1</v>
      </c>
      <c r="K7" s="360"/>
      <c r="L7" s="45"/>
      <c r="M7" s="45"/>
      <c r="N7" s="45"/>
      <c r="O7" s="92"/>
    </row>
    <row r="8" spans="1:37" ht="14.1" customHeight="1" x14ac:dyDescent="0.2">
      <c r="A8" s="91"/>
      <c r="B8" s="128"/>
      <c r="C8" s="128"/>
      <c r="D8" s="353" t="s">
        <v>890</v>
      </c>
      <c r="E8" s="354"/>
      <c r="F8" s="354"/>
      <c r="G8" s="354"/>
      <c r="H8" s="354"/>
      <c r="I8" s="355"/>
      <c r="J8" s="361"/>
      <c r="K8" s="362"/>
      <c r="L8" s="125"/>
      <c r="M8" s="125"/>
      <c r="N8" s="125"/>
      <c r="O8" s="126"/>
      <c r="P8" s="214"/>
    </row>
    <row r="9" spans="1:37" ht="14.1" customHeight="1" x14ac:dyDescent="0.2">
      <c r="A9" s="91"/>
      <c r="B9" s="128"/>
      <c r="C9" s="128"/>
      <c r="D9" s="356" t="s">
        <v>827</v>
      </c>
      <c r="E9" s="357"/>
      <c r="F9" s="357"/>
      <c r="G9" s="357"/>
      <c r="H9" s="357"/>
      <c r="I9" s="358"/>
      <c r="J9" s="363">
        <v>1</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1</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1</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v>1</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0</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c r="K32" s="372"/>
      <c r="L32" s="125"/>
      <c r="M32" s="125"/>
      <c r="N32" s="125"/>
      <c r="O32" s="126"/>
      <c r="P32" s="214"/>
    </row>
    <row r="33" spans="1:37" ht="14.1" customHeight="1" x14ac:dyDescent="0.2">
      <c r="A33" s="91"/>
      <c r="B33" s="45"/>
      <c r="C33" s="45"/>
      <c r="D33" s="329" t="s">
        <v>815</v>
      </c>
      <c r="E33" s="330"/>
      <c r="F33" s="330"/>
      <c r="G33" s="330"/>
      <c r="H33" s="330"/>
      <c r="I33" s="370"/>
      <c r="J33" s="335"/>
      <c r="K33" s="336"/>
      <c r="L33" s="125"/>
      <c r="M33" s="125"/>
      <c r="N33" s="125"/>
      <c r="O33" s="126"/>
      <c r="P33" s="214"/>
    </row>
    <row r="34" spans="1:37" ht="14.1" customHeight="1" x14ac:dyDescent="0.2">
      <c r="A34" s="91"/>
      <c r="B34" s="45"/>
      <c r="C34" s="45"/>
      <c r="D34" s="340" t="s">
        <v>827</v>
      </c>
      <c r="E34" s="340"/>
      <c r="F34" s="340"/>
      <c r="G34" s="340"/>
      <c r="H34" s="340"/>
      <c r="I34" s="340"/>
      <c r="J34" s="337">
        <f>SUM(J32:K33)</f>
        <v>0</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c r="K43" s="291"/>
      <c r="L43" s="125"/>
      <c r="M43" s="125"/>
      <c r="N43" s="125"/>
      <c r="O43" s="126"/>
      <c r="P43" s="214"/>
    </row>
    <row r="44" spans="1:37" ht="14.1" customHeight="1" x14ac:dyDescent="0.2">
      <c r="A44" s="91"/>
      <c r="B44" s="128"/>
      <c r="C44" s="128"/>
      <c r="D44" s="327" t="s">
        <v>827</v>
      </c>
      <c r="E44" s="328"/>
      <c r="F44" s="328"/>
      <c r="G44" s="328"/>
      <c r="H44" s="328"/>
      <c r="I44" s="328"/>
      <c r="J44" s="292">
        <f>SUM(J37:K43)</f>
        <v>0</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4" activePane="bottomLeft" state="frozen"/>
      <selection pane="bottomLeft" activeCell="A33" sqref="A33:I50"/>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Sierra</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c r="H9" s="388"/>
      <c r="I9" s="183"/>
    </row>
    <row r="10" spans="1:21" ht="15" x14ac:dyDescent="0.2">
      <c r="A10" s="165"/>
      <c r="B10" s="206"/>
      <c r="C10" s="399" t="s">
        <v>872</v>
      </c>
      <c r="D10" s="399"/>
      <c r="E10" s="399"/>
      <c r="F10" s="399"/>
      <c r="G10" s="397"/>
      <c r="H10" s="397"/>
      <c r="I10" s="183"/>
    </row>
    <row r="11" spans="1:21" ht="15" x14ac:dyDescent="0.2">
      <c r="A11" s="165"/>
      <c r="B11" s="206"/>
      <c r="C11" s="398" t="s">
        <v>873</v>
      </c>
      <c r="D11" s="398"/>
      <c r="E11" s="398"/>
      <c r="F11" s="398"/>
      <c r="G11" s="388"/>
      <c r="H11" s="388"/>
      <c r="I11" s="183"/>
    </row>
    <row r="12" spans="1:21" ht="15" x14ac:dyDescent="0.25">
      <c r="A12" s="165"/>
      <c r="B12" s="177"/>
      <c r="C12" s="298" t="s">
        <v>827</v>
      </c>
      <c r="D12" s="298"/>
      <c r="E12" s="298"/>
      <c r="F12" s="298"/>
      <c r="G12" s="394">
        <v>0</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c r="H16" s="388"/>
      <c r="I16" s="98"/>
    </row>
    <row r="17" spans="1:9" ht="14.25" x14ac:dyDescent="0.2">
      <c r="A17" s="102"/>
      <c r="B17" s="128"/>
      <c r="C17" s="296" t="s">
        <v>815</v>
      </c>
      <c r="D17" s="296"/>
      <c r="E17" s="296"/>
      <c r="F17" s="296"/>
      <c r="G17" s="397"/>
      <c r="H17" s="397"/>
      <c r="I17" s="98"/>
    </row>
    <row r="18" spans="1:9" ht="15" x14ac:dyDescent="0.25">
      <c r="A18" s="102"/>
      <c r="B18" s="128"/>
      <c r="C18" s="298" t="s">
        <v>827</v>
      </c>
      <c r="D18" s="298"/>
      <c r="E18" s="298"/>
      <c r="F18" s="298"/>
      <c r="G18" s="408">
        <f>SUM(G16:H17)</f>
        <v>0</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c r="H22" s="388"/>
      <c r="I22" s="98"/>
    </row>
    <row r="23" spans="1:9" ht="14.25" x14ac:dyDescent="0.2">
      <c r="A23" s="102"/>
      <c r="B23" s="128"/>
      <c r="C23" s="296" t="s">
        <v>818</v>
      </c>
      <c r="D23" s="296"/>
      <c r="E23" s="296"/>
      <c r="F23" s="296"/>
      <c r="G23" s="409"/>
      <c r="H23" s="409"/>
      <c r="I23" s="98"/>
    </row>
    <row r="24" spans="1:9" ht="14.25" x14ac:dyDescent="0.2">
      <c r="A24" s="102"/>
      <c r="B24" s="128"/>
      <c r="C24" s="297" t="s">
        <v>817</v>
      </c>
      <c r="D24" s="297"/>
      <c r="E24" s="297"/>
      <c r="F24" s="297"/>
      <c r="G24" s="388"/>
      <c r="H24" s="388"/>
      <c r="I24" s="98"/>
    </row>
    <row r="25" spans="1:9" ht="14.25" x14ac:dyDescent="0.2">
      <c r="A25" s="102"/>
      <c r="B25" s="128"/>
      <c r="C25" s="311" t="s">
        <v>512</v>
      </c>
      <c r="D25" s="311"/>
      <c r="E25" s="311"/>
      <c r="F25" s="311"/>
      <c r="G25" s="397"/>
      <c r="H25" s="397"/>
      <c r="I25" s="98"/>
    </row>
    <row r="26" spans="1:9" ht="15" x14ac:dyDescent="0.25">
      <c r="A26" s="102"/>
      <c r="B26" s="128"/>
      <c r="C26" s="298" t="s">
        <v>827</v>
      </c>
      <c r="D26" s="298"/>
      <c r="E26" s="298"/>
      <c r="F26" s="298"/>
      <c r="G26" s="408">
        <f>SUM(G22:H25)</f>
        <v>0</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t="s">
        <v>932</v>
      </c>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Sierra</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933</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008" zoomScaleNormal="100" workbookViewId="0">
      <selection activeCell="A252" sqref="A252:J28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Sierra</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Sierra</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Sierra</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934</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516" t="s">
        <v>513</v>
      </c>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c r="F132" s="451"/>
      <c r="G132" s="451">
        <v>117000</v>
      </c>
      <c r="H132" s="451"/>
      <c r="I132" s="452"/>
      <c r="J132" s="452"/>
    </row>
    <row r="133" spans="1:16" x14ac:dyDescent="0.2">
      <c r="A133" s="505" t="s">
        <v>528</v>
      </c>
      <c r="B133" s="505"/>
      <c r="C133" s="505"/>
      <c r="D133" s="505"/>
      <c r="E133" s="434"/>
      <c r="F133" s="434"/>
      <c r="G133" s="435"/>
      <c r="H133" s="435"/>
      <c r="I133" s="450"/>
      <c r="J133" s="450"/>
    </row>
    <row r="134" spans="1:16" x14ac:dyDescent="0.2">
      <c r="A134" s="504" t="s">
        <v>529</v>
      </c>
      <c r="B134" s="504"/>
      <c r="C134" s="504"/>
      <c r="D134" s="504"/>
      <c r="E134" s="451"/>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0</v>
      </c>
      <c r="F142" s="439"/>
      <c r="G142" s="439">
        <f>SUM(G132:G141)</f>
        <v>117000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935</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Sierra</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936</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468</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c r="H184" s="451"/>
      <c r="I184" s="452"/>
      <c r="J184" s="452"/>
    </row>
    <row r="185" spans="1:20" x14ac:dyDescent="0.2">
      <c r="A185" s="447" t="s">
        <v>528</v>
      </c>
      <c r="B185" s="448"/>
      <c r="C185" s="448"/>
      <c r="D185" s="449"/>
      <c r="E185" s="434"/>
      <c r="F185" s="434"/>
      <c r="G185" s="435"/>
      <c r="H185" s="435"/>
      <c r="I185" s="450"/>
      <c r="J185" s="450"/>
    </row>
    <row r="186" spans="1:20" x14ac:dyDescent="0.2">
      <c r="A186" s="443" t="s">
        <v>529</v>
      </c>
      <c r="B186" s="444"/>
      <c r="C186" s="444"/>
      <c r="D186" s="445"/>
      <c r="E186" s="451">
        <v>4500</v>
      </c>
      <c r="F186" s="451"/>
      <c r="G186" s="451"/>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4500</v>
      </c>
      <c r="F194" s="439"/>
      <c r="G194" s="439">
        <f>SUM(G184:G193)</f>
        <v>0</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937</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Sierra</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t="s">
        <v>938</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3" t="s">
        <v>913</v>
      </c>
      <c r="B235" s="524"/>
      <c r="C235" s="524"/>
      <c r="D235" s="525"/>
      <c r="E235" s="473" t="s">
        <v>475</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c r="F239" s="451"/>
      <c r="G239" s="451"/>
      <c r="H239" s="451"/>
      <c r="I239" s="452"/>
      <c r="J239" s="452"/>
    </row>
    <row r="240" spans="1:10" x14ac:dyDescent="0.2">
      <c r="A240" s="447" t="s">
        <v>530</v>
      </c>
      <c r="B240" s="448"/>
      <c r="C240" s="448"/>
      <c r="D240" s="449"/>
      <c r="E240" s="434">
        <v>3000</v>
      </c>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3000</v>
      </c>
      <c r="F247" s="439"/>
      <c r="G247" s="439">
        <f>SUM(G237:G246)</f>
        <v>0</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Sierra</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6" t="s">
        <v>808</v>
      </c>
      <c r="B293" s="527"/>
      <c r="C293" s="527"/>
      <c r="D293" s="528"/>
      <c r="E293" s="473"/>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1"/>
      <c r="F297" s="451"/>
      <c r="G297" s="451"/>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0</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Sierra</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c r="F349" s="530"/>
      <c r="G349" s="530"/>
      <c r="H349" s="530"/>
      <c r="I349" s="530"/>
      <c r="J349" s="531"/>
    </row>
    <row r="350" spans="1:10" x14ac:dyDescent="0.2">
      <c r="A350" s="497" t="s">
        <v>853</v>
      </c>
      <c r="B350" s="498"/>
      <c r="C350" s="498"/>
      <c r="D350" s="499"/>
      <c r="E350" s="532"/>
      <c r="F350" s="533"/>
      <c r="G350" s="533"/>
      <c r="H350" s="533"/>
      <c r="I350" s="533"/>
      <c r="J350" s="534"/>
    </row>
    <row r="351" spans="1:10" x14ac:dyDescent="0.2">
      <c r="A351" s="526" t="s">
        <v>808</v>
      </c>
      <c r="B351" s="527"/>
      <c r="C351" s="527"/>
      <c r="D351" s="528"/>
      <c r="E351" s="473"/>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c r="F355" s="451"/>
      <c r="G355" s="451"/>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0</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Sierra</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c r="F407" s="530"/>
      <c r="G407" s="530"/>
      <c r="H407" s="530"/>
      <c r="I407" s="530"/>
      <c r="J407" s="531"/>
    </row>
    <row r="408" spans="1:10" x14ac:dyDescent="0.2">
      <c r="A408" s="497" t="s">
        <v>853</v>
      </c>
      <c r="B408" s="498"/>
      <c r="C408" s="498"/>
      <c r="D408" s="499"/>
      <c r="E408" s="532"/>
      <c r="F408" s="533"/>
      <c r="G408" s="533"/>
      <c r="H408" s="533"/>
      <c r="I408" s="533"/>
      <c r="J408" s="534"/>
    </row>
    <row r="409" spans="1:10" x14ac:dyDescent="0.2">
      <c r="A409" s="526" t="s">
        <v>808</v>
      </c>
      <c r="B409" s="527"/>
      <c r="C409" s="527"/>
      <c r="D409" s="528"/>
      <c r="E409" s="473"/>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0</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Sierra</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c r="F465" s="530"/>
      <c r="G465" s="530"/>
      <c r="H465" s="530"/>
      <c r="I465" s="530"/>
      <c r="J465" s="531"/>
    </row>
    <row r="466" spans="1:10" x14ac:dyDescent="0.2">
      <c r="A466" s="497" t="s">
        <v>853</v>
      </c>
      <c r="B466" s="498"/>
      <c r="C466" s="498"/>
      <c r="D466" s="499"/>
      <c r="E466" s="532"/>
      <c r="F466" s="533"/>
      <c r="G466" s="533"/>
      <c r="H466" s="533"/>
      <c r="I466" s="533"/>
      <c r="J466" s="534"/>
    </row>
    <row r="467" spans="1:10" x14ac:dyDescent="0.2">
      <c r="A467" s="526" t="s">
        <v>808</v>
      </c>
      <c r="B467" s="527"/>
      <c r="C467" s="527"/>
      <c r="D467" s="528"/>
      <c r="E467" s="473"/>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0</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Sierra</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c r="F523" s="530"/>
      <c r="G523" s="530"/>
      <c r="H523" s="530"/>
      <c r="I523" s="530"/>
      <c r="J523" s="531"/>
    </row>
    <row r="524" spans="1:10" ht="12.75" customHeight="1" x14ac:dyDescent="0.2">
      <c r="A524" s="497" t="s">
        <v>853</v>
      </c>
      <c r="B524" s="498"/>
      <c r="C524" s="498"/>
      <c r="D524" s="499"/>
      <c r="E524" s="532"/>
      <c r="F524" s="533"/>
      <c r="G524" s="533"/>
      <c r="H524" s="533"/>
      <c r="I524" s="533"/>
      <c r="J524" s="534"/>
    </row>
    <row r="525" spans="1:10" x14ac:dyDescent="0.2">
      <c r="A525" s="526" t="s">
        <v>808</v>
      </c>
      <c r="B525" s="527"/>
      <c r="C525" s="527"/>
      <c r="D525" s="528"/>
      <c r="E525" s="473"/>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Sierra</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c r="F581" s="530"/>
      <c r="G581" s="530"/>
      <c r="H581" s="530"/>
      <c r="I581" s="530"/>
      <c r="J581" s="531"/>
    </row>
    <row r="582" spans="1:10" ht="12.75" customHeight="1" x14ac:dyDescent="0.2">
      <c r="A582" s="497" t="s">
        <v>853</v>
      </c>
      <c r="B582" s="498"/>
      <c r="C582" s="498"/>
      <c r="D582" s="499"/>
      <c r="E582" s="532"/>
      <c r="F582" s="533"/>
      <c r="G582" s="533"/>
      <c r="H582" s="533"/>
      <c r="I582" s="533"/>
      <c r="J582" s="534"/>
    </row>
    <row r="583" spans="1:10" x14ac:dyDescent="0.2">
      <c r="A583" s="526" t="s">
        <v>808</v>
      </c>
      <c r="B583" s="527"/>
      <c r="C583" s="527"/>
      <c r="D583" s="528"/>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Sierra</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c r="F639" s="530"/>
      <c r="G639" s="530"/>
      <c r="H639" s="530"/>
      <c r="I639" s="530"/>
      <c r="J639" s="531"/>
    </row>
    <row r="640" spans="1:10" x14ac:dyDescent="0.2">
      <c r="A640" s="497" t="s">
        <v>853</v>
      </c>
      <c r="B640" s="498"/>
      <c r="C640" s="498"/>
      <c r="D640" s="499"/>
      <c r="E640" s="532"/>
      <c r="F640" s="533"/>
      <c r="G640" s="533"/>
      <c r="H640" s="533"/>
      <c r="I640" s="533"/>
      <c r="J640" s="534"/>
    </row>
    <row r="641" spans="1:10" x14ac:dyDescent="0.2">
      <c r="A641" s="526" t="s">
        <v>808</v>
      </c>
      <c r="B641" s="527"/>
      <c r="C641" s="527"/>
      <c r="D641" s="528"/>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Sierra</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c r="F697" s="530"/>
      <c r="G697" s="530"/>
      <c r="H697" s="530"/>
      <c r="I697" s="530"/>
      <c r="J697" s="531"/>
    </row>
    <row r="698" spans="1:10" x14ac:dyDescent="0.2">
      <c r="A698" s="497" t="s">
        <v>853</v>
      </c>
      <c r="B698" s="498"/>
      <c r="C698" s="498"/>
      <c r="D698" s="499"/>
      <c r="E698" s="532"/>
      <c r="F698" s="533"/>
      <c r="G698" s="533"/>
      <c r="H698" s="533"/>
      <c r="I698" s="533"/>
      <c r="J698" s="534"/>
    </row>
    <row r="699" spans="1:10" x14ac:dyDescent="0.2">
      <c r="A699" s="526" t="s">
        <v>808</v>
      </c>
      <c r="B699" s="527"/>
      <c r="C699" s="527"/>
      <c r="D699" s="528"/>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Sierra</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c r="F755" s="530"/>
      <c r="G755" s="530"/>
      <c r="H755" s="530"/>
      <c r="I755" s="530"/>
      <c r="J755" s="531"/>
    </row>
    <row r="756" spans="1:10" x14ac:dyDescent="0.2">
      <c r="A756" s="497" t="s">
        <v>853</v>
      </c>
      <c r="B756" s="498"/>
      <c r="C756" s="498"/>
      <c r="D756" s="499"/>
      <c r="E756" s="532"/>
      <c r="F756" s="533"/>
      <c r="G756" s="533"/>
      <c r="H756" s="533"/>
      <c r="I756" s="533"/>
      <c r="J756" s="534"/>
    </row>
    <row r="757" spans="1:10" x14ac:dyDescent="0.2">
      <c r="A757" s="526" t="s">
        <v>808</v>
      </c>
      <c r="B757" s="527"/>
      <c r="C757" s="527"/>
      <c r="D757" s="528"/>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Sierra</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c r="F813" s="530"/>
      <c r="G813" s="530"/>
      <c r="H813" s="530"/>
      <c r="I813" s="530"/>
      <c r="J813" s="531"/>
    </row>
    <row r="814" spans="1:10" x14ac:dyDescent="0.2">
      <c r="A814" s="497" t="s">
        <v>853</v>
      </c>
      <c r="B814" s="498"/>
      <c r="C814" s="498"/>
      <c r="D814" s="499"/>
      <c r="E814" s="532"/>
      <c r="F814" s="533"/>
      <c r="G814" s="533"/>
      <c r="H814" s="533"/>
      <c r="I814" s="533"/>
      <c r="J814" s="534"/>
    </row>
    <row r="815" spans="1:10" x14ac:dyDescent="0.2">
      <c r="A815" s="526" t="s">
        <v>808</v>
      </c>
      <c r="B815" s="527"/>
      <c r="C815" s="527"/>
      <c r="D815" s="528"/>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Sierra</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c r="F871" s="530"/>
      <c r="G871" s="530"/>
      <c r="H871" s="530"/>
      <c r="I871" s="530"/>
      <c r="J871" s="531"/>
    </row>
    <row r="872" spans="1:10" x14ac:dyDescent="0.2">
      <c r="A872" s="497" t="s">
        <v>853</v>
      </c>
      <c r="B872" s="498"/>
      <c r="C872" s="498"/>
      <c r="D872" s="499"/>
      <c r="E872" s="532"/>
      <c r="F872" s="533"/>
      <c r="G872" s="533"/>
      <c r="H872" s="533"/>
      <c r="I872" s="533"/>
      <c r="J872" s="534"/>
    </row>
    <row r="873" spans="1:10" x14ac:dyDescent="0.2">
      <c r="A873" s="526" t="s">
        <v>808</v>
      </c>
      <c r="B873" s="527"/>
      <c r="C873" s="527"/>
      <c r="D873" s="528"/>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Sierra</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c r="F929" s="530"/>
      <c r="G929" s="530"/>
      <c r="H929" s="530"/>
      <c r="I929" s="530"/>
      <c r="J929" s="531"/>
    </row>
    <row r="930" spans="1:10" x14ac:dyDescent="0.2">
      <c r="A930" s="497" t="s">
        <v>853</v>
      </c>
      <c r="B930" s="498"/>
      <c r="C930" s="498"/>
      <c r="D930" s="499"/>
      <c r="E930" s="532"/>
      <c r="F930" s="533"/>
      <c r="G930" s="533"/>
      <c r="H930" s="533"/>
      <c r="I930" s="533"/>
      <c r="J930" s="534"/>
    </row>
    <row r="931" spans="1:10" x14ac:dyDescent="0.2">
      <c r="A931" s="526" t="s">
        <v>808</v>
      </c>
      <c r="B931" s="527"/>
      <c r="C931" s="527"/>
      <c r="D931" s="528"/>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abSelected="1" topLeftCell="A52"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Sierra</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9"/>
      <c r="F4" s="530"/>
      <c r="G4" s="530"/>
      <c r="H4" s="530"/>
      <c r="I4" s="530"/>
      <c r="J4" s="531"/>
    </row>
    <row r="5" spans="1:10" x14ac:dyDescent="0.2">
      <c r="A5" s="497" t="s">
        <v>853</v>
      </c>
      <c r="B5" s="498"/>
      <c r="C5" s="498"/>
      <c r="D5" s="499"/>
      <c r="E5" s="532"/>
      <c r="F5" s="533"/>
      <c r="G5" s="533"/>
      <c r="H5" s="533"/>
      <c r="I5" s="533"/>
      <c r="J5" s="534"/>
    </row>
    <row r="6" spans="1:10" x14ac:dyDescent="0.2">
      <c r="A6" s="526" t="s">
        <v>808</v>
      </c>
      <c r="B6" s="527"/>
      <c r="C6" s="527"/>
      <c r="D6" s="528"/>
      <c r="E6" s="535"/>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Sierra</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c r="F59" s="530"/>
      <c r="G59" s="530"/>
      <c r="H59" s="530"/>
      <c r="I59" s="530"/>
      <c r="J59" s="531"/>
    </row>
    <row r="60" spans="1:10" x14ac:dyDescent="0.2">
      <c r="A60" s="497" t="s">
        <v>853</v>
      </c>
      <c r="B60" s="498"/>
      <c r="C60" s="498"/>
      <c r="D60" s="499"/>
      <c r="E60" s="532"/>
      <c r="F60" s="533"/>
      <c r="G60" s="533"/>
      <c r="H60" s="533"/>
      <c r="I60" s="533"/>
      <c r="J60" s="534"/>
    </row>
    <row r="61" spans="1:10" x14ac:dyDescent="0.2">
      <c r="A61" s="526" t="s">
        <v>808</v>
      </c>
      <c r="B61" s="527"/>
      <c r="C61" s="527"/>
      <c r="D61" s="528"/>
      <c r="E61" s="535"/>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Sierra</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97" t="s">
        <v>853</v>
      </c>
      <c r="B116" s="498"/>
      <c r="C116" s="498"/>
      <c r="D116" s="499"/>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Sierra</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97" t="s">
        <v>853</v>
      </c>
      <c r="B171" s="498"/>
      <c r="C171" s="498"/>
      <c r="D171" s="499"/>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Sierra</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97" t="s">
        <v>853</v>
      </c>
      <c r="B226" s="498"/>
      <c r="C226" s="498"/>
      <c r="D226" s="499"/>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Sierra</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97" t="s">
        <v>853</v>
      </c>
      <c r="B281" s="498"/>
      <c r="C281" s="498"/>
      <c r="D281" s="499"/>
      <c r="E281" s="532"/>
      <c r="F281" s="533"/>
      <c r="G281" s="533"/>
      <c r="H281" s="533"/>
      <c r="I281" s="533"/>
      <c r="J281" s="534"/>
    </row>
    <row r="282" spans="1:10" x14ac:dyDescent="0.2">
      <c r="A282" s="523" t="s">
        <v>808</v>
      </c>
      <c r="B282" s="524"/>
      <c r="C282" s="524"/>
      <c r="D282" s="525"/>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Sierra</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97" t="s">
        <v>853</v>
      </c>
      <c r="B334" s="498"/>
      <c r="C334" s="498"/>
      <c r="D334" s="499"/>
      <c r="E334" s="532"/>
      <c r="F334" s="533"/>
      <c r="G334" s="533"/>
      <c r="H334" s="533"/>
      <c r="I334" s="533"/>
      <c r="J334" s="534"/>
    </row>
    <row r="335" spans="1:10" x14ac:dyDescent="0.2">
      <c r="A335" s="523" t="s">
        <v>808</v>
      </c>
      <c r="B335" s="524"/>
      <c r="C335" s="524"/>
      <c r="D335" s="525"/>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Sierra</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97" t="s">
        <v>853</v>
      </c>
      <c r="B388" s="498"/>
      <c r="C388" s="498"/>
      <c r="D388" s="499"/>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Sierra</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97" t="s">
        <v>853</v>
      </c>
      <c r="B442" s="498"/>
      <c r="C442" s="498"/>
      <c r="D442" s="499"/>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Sierra</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97" t="s">
        <v>853</v>
      </c>
      <c r="B496" s="498"/>
      <c r="C496" s="498"/>
      <c r="D496" s="499"/>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Sierra</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97" t="s">
        <v>853</v>
      </c>
      <c r="B550" s="498"/>
      <c r="C550" s="498"/>
      <c r="D550" s="499"/>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Sierra</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97" t="s">
        <v>853</v>
      </c>
      <c r="B604" s="498"/>
      <c r="C604" s="498"/>
      <c r="D604" s="499"/>
      <c r="E604" s="532"/>
      <c r="F604" s="533"/>
      <c r="G604" s="533"/>
      <c r="H604" s="533"/>
      <c r="I604" s="533"/>
      <c r="J604" s="534"/>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Sierra</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97" t="s">
        <v>853</v>
      </c>
      <c r="B658" s="498"/>
      <c r="C658" s="498"/>
      <c r="D658" s="499"/>
      <c r="E658" s="532"/>
      <c r="F658" s="533"/>
      <c r="G658" s="533"/>
      <c r="H658" s="533"/>
      <c r="I658" s="533"/>
      <c r="J658" s="534"/>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Sierra</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97" t="s">
        <v>853</v>
      </c>
      <c r="B712" s="498"/>
      <c r="C712" s="498"/>
      <c r="D712" s="499"/>
      <c r="E712" s="532"/>
      <c r="F712" s="533"/>
      <c r="G712" s="533"/>
      <c r="H712" s="533"/>
      <c r="I712" s="533"/>
      <c r="J712" s="534"/>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Sierra</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97" t="s">
        <v>853</v>
      </c>
      <c r="B766" s="498"/>
      <c r="C766" s="498"/>
      <c r="D766" s="499"/>
      <c r="E766" s="532"/>
      <c r="F766" s="533"/>
      <c r="G766" s="533"/>
      <c r="H766" s="533"/>
      <c r="I766" s="533"/>
      <c r="J766" s="534"/>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Sierra</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1</v>
      </c>
      <c r="E10" s="130"/>
      <c r="F10" s="39"/>
      <c r="G10" s="569" t="s">
        <v>847</v>
      </c>
      <c r="H10" s="569"/>
      <c r="I10" s="572"/>
      <c r="J10" s="174">
        <f>'REPORT 1'!$I$27</f>
        <v>1</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1</v>
      </c>
      <c r="E17" s="39"/>
      <c r="F17" s="39"/>
      <c r="G17" s="564" t="s">
        <v>847</v>
      </c>
      <c r="H17" s="564"/>
      <c r="I17" s="565"/>
      <c r="J17" s="173">
        <f>'REPORT 3'!$J$34</f>
        <v>0</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1</v>
      </c>
      <c r="E21" s="39"/>
      <c r="F21" s="39"/>
      <c r="G21" s="564" t="s">
        <v>847</v>
      </c>
      <c r="H21" s="564"/>
      <c r="I21" s="565"/>
      <c r="J21" s="173">
        <f>'REPORT 3'!$J$44</f>
        <v>0</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0</v>
      </c>
      <c r="G28" s="564" t="s">
        <v>847</v>
      </c>
      <c r="H28" s="564"/>
      <c r="I28" s="565"/>
      <c r="J28" s="175">
        <f>'ARREST REPORT'!$G$18</f>
        <v>0</v>
      </c>
    </row>
    <row r="31" spans="1:10" ht="15" x14ac:dyDescent="0.25">
      <c r="G31" s="566" t="s">
        <v>816</v>
      </c>
      <c r="H31" s="566"/>
      <c r="I31" s="567"/>
      <c r="J31" s="171" t="s">
        <v>827</v>
      </c>
    </row>
    <row r="32" spans="1:10" s="1" customFormat="1" ht="15" x14ac:dyDescent="0.25">
      <c r="G32" s="564" t="s">
        <v>847</v>
      </c>
      <c r="H32" s="564"/>
      <c r="I32" s="565"/>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Sierra</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Sierra</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Sierra</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Sierra</v>
      </c>
    </row>
    <row r="2" spans="1:2" x14ac:dyDescent="0.2">
      <c r="A2" t="s">
        <v>541</v>
      </c>
      <c r="B2" s="25">
        <f>Reportdate</f>
        <v>44455</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Charles Henson</v>
      </c>
    </row>
    <row r="10" spans="1:2" x14ac:dyDescent="0.2">
      <c r="A10" t="s">
        <v>218</v>
      </c>
      <c r="B10" t="str">
        <f>primarytitle</f>
        <v>Chief</v>
      </c>
    </row>
    <row r="11" spans="1:2" x14ac:dyDescent="0.2">
      <c r="A11" t="s">
        <v>217</v>
      </c>
      <c r="B11" t="str">
        <f>primphone</f>
        <v>(530)289-3277</v>
      </c>
    </row>
    <row r="12" spans="1:2" x14ac:dyDescent="0.2">
      <c r="A12" t="s">
        <v>193</v>
      </c>
      <c r="B12" s="10" t="str">
        <f>preemail</f>
        <v>chenson@sierracounty.ca.gov</v>
      </c>
    </row>
    <row r="13" spans="1:2" x14ac:dyDescent="0.2">
      <c r="A13" t="s">
        <v>365</v>
      </c>
      <c r="B13">
        <f>seccontact</f>
        <v>0</v>
      </c>
    </row>
    <row r="14" spans="1:2" x14ac:dyDescent="0.2">
      <c r="A14" t="s">
        <v>366</v>
      </c>
      <c r="B14">
        <f>seccontitle</f>
        <v>0</v>
      </c>
    </row>
    <row r="15" spans="1:2" x14ac:dyDescent="0.2">
      <c r="A15" t="s">
        <v>367</v>
      </c>
      <c r="B15">
        <f>secphone</f>
        <v>0</v>
      </c>
    </row>
    <row r="16" spans="1:2" x14ac:dyDescent="0.2">
      <c r="A16" t="s">
        <v>368</v>
      </c>
      <c r="B16">
        <f>secemail</f>
        <v>0</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117000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117000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Sierra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Sierra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117000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Sierra</v>
      </c>
      <c r="B2" s="25">
        <f>Reportdate</f>
        <v>44455</v>
      </c>
      <c r="C2" s="24" t="e">
        <f>Chief</f>
        <v>#REF!</v>
      </c>
      <c r="D2" t="e">
        <f>Chiefphone2</f>
        <v>#REF!</v>
      </c>
      <c r="E2" s="10" t="e">
        <f>Address</f>
        <v>#REF!</v>
      </c>
      <c r="F2" s="10" t="e">
        <f>City</f>
        <v>#REF!</v>
      </c>
      <c r="G2" s="9" t="e">
        <f>ZIP</f>
        <v>#REF!</v>
      </c>
      <c r="H2" s="10" t="e">
        <f>Chiefemail2</f>
        <v>#REF!</v>
      </c>
      <c r="I2" t="str">
        <f>primcontact</f>
        <v>Charles Henson</v>
      </c>
      <c r="J2" t="str">
        <f>primarytitle</f>
        <v>Chief</v>
      </c>
      <c r="K2" t="str">
        <f>primphone</f>
        <v>(530)289-3277</v>
      </c>
      <c r="L2" s="10" t="str">
        <f>preemail</f>
        <v>chenson@sierracounty.ca.gov</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117000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117000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Sierra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Sierra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117000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Chuck Henson</cp:lastModifiedBy>
  <cp:lastPrinted>2018-08-28T17:54:34Z</cp:lastPrinted>
  <dcterms:created xsi:type="dcterms:W3CDTF">2010-06-09T19:05:00Z</dcterms:created>
  <dcterms:modified xsi:type="dcterms:W3CDTF">2021-09-16T21:09:46Z</dcterms:modified>
</cp:coreProperties>
</file>