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C7A41ABC-0DAB-4736-A28B-98F40FA75CA7}"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1600" windowHeight="960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0" i="7" l="1"/>
  <c r="H862" i="7"/>
  <c r="H804" i="7"/>
  <c r="H746" i="7"/>
  <c r="H688" i="7"/>
  <c r="H630" i="7"/>
  <c r="H572" i="7"/>
  <c r="H514" i="7"/>
  <c r="H456" i="7"/>
  <c r="H398" i="7"/>
  <c r="H340" i="7"/>
  <c r="H284" i="7"/>
  <c r="H228" i="7"/>
  <c r="H177" i="7"/>
  <c r="H125" i="7"/>
  <c r="G12" i="43" l="1"/>
  <c r="D28" i="38" s="1"/>
  <c r="G18" i="43"/>
  <c r="J28" i="38" s="1"/>
  <c r="G1" i="43" l="1"/>
  <c r="I937" i="7" l="1"/>
  <c r="G937" i="7"/>
  <c r="E937" i="7"/>
  <c r="I879" i="7"/>
  <c r="G879" i="7"/>
  <c r="E879" i="7"/>
  <c r="I821" i="7"/>
  <c r="G821" i="7"/>
  <c r="E821" i="7"/>
  <c r="I763" i="7"/>
  <c r="G763" i="7"/>
  <c r="E763" i="7"/>
  <c r="I705" i="7"/>
  <c r="G705" i="7"/>
  <c r="E705" i="7"/>
  <c r="I647" i="7"/>
  <c r="G647" i="7"/>
  <c r="E647" i="7"/>
  <c r="I589" i="7"/>
  <c r="G589" i="7"/>
  <c r="E589" i="7"/>
  <c r="I531" i="7"/>
  <c r="G531" i="7"/>
  <c r="E531" i="7"/>
  <c r="I473" i="7"/>
  <c r="G473" i="7"/>
  <c r="E473" i="7"/>
  <c r="I415" i="7"/>
  <c r="G415" i="7"/>
  <c r="E415" i="7"/>
  <c r="I357" i="7"/>
  <c r="G357" i="7"/>
  <c r="E357" i="7"/>
  <c r="I301" i="7"/>
  <c r="G301" i="7"/>
  <c r="E301" i="7"/>
  <c r="I245" i="7"/>
  <c r="G245" i="7"/>
  <c r="E245"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<sst xmlns="http://schemas.openxmlformats.org/spreadsheetml/2006/main" count="2385" uniqueCount="947">
  <si>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</si>
  <si>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</si>
  <si>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</si>
  <si>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</si>
  <si>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</si>
  <si>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</si>
  <si>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</si>
  <si>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</si>
  <si>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</si>
  <si>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</si>
  <si>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</si>
  <si>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</si>
  <si>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</si>
  <si>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</si>
  <si>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</si>
  <si>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</si>
  <si>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</si>
  <si>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</si>
  <si>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</si>
  <si>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</si>
  <si>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</si>
  <si>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</si>
  <si>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</si>
  <si>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</si>
  <si>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</si>
  <si>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</si>
  <si>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</si>
  <si>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</si>
  <si>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</si>
  <si>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</si>
  <si>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</si>
  <si>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</si>
  <si>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</si>
  <si>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</si>
  <si>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</si>
  <si>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</si>
  <si>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</si>
  <si>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</si>
  <si>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</si>
  <si>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</si>
  <si>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</si>
  <si>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</si>
  <si>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</si>
  <si>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</si>
  <si>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</si>
  <si>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</si>
  <si>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</si>
  <si>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</si>
  <si>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</si>
  <si>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</si>
  <si>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</si>
  <si>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</si>
  <si>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</si>
  <si>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</si>
  <si>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</si>
  <si>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</si>
  <si>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</si>
  <si>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</si>
  <si>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</si>
  <si>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</si>
  <si>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</si>
  <si>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</si>
  <si>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</si>
  <si>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</si>
  <si>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</si>
  <si>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</si>
  <si>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</si>
  <si>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</si>
  <si>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</si>
  <si>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</si>
  <si>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</si>
  <si>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</si>
  <si>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</si>
  <si>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</si>
  <si>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</si>
  <si>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</si>
  <si>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</si>
  <si>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</si>
  <si>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</si>
  <si>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</si>
  <si>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</si>
  <si>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</si>
  <si>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</si>
  <si>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</si>
  <si>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</si>
  <si>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</si>
  <si>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</si>
  <si>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</si>
  <si>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</si>
  <si>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</si>
  <si>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</si>
  <si>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</si>
  <si>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</si>
  <si>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</si>
  <si>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</si>
  <si>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</si>
  <si>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</si>
  <si>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</si>
  <si>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</si>
  <si>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</si>
  <si>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</si>
  <si>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</si>
  <si>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</si>
  <si>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</si>
  <si>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</si>
  <si>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</si>
  <si>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</si>
  <si>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</si>
  <si>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</si>
  <si>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</si>
  <si>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</si>
  <si>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</si>
  <si>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</si>
  <si>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</si>
  <si>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</si>
  <si>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</si>
  <si>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</si>
  <si>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</si>
  <si>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</si>
  <si>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</si>
  <si>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</si>
  <si>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</si>
  <si>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</si>
  <si>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</si>
  <si>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</si>
  <si>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</si>
  <si>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</si>
  <si>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</si>
  <si>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</si>
  <si>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</si>
  <si>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</si>
  <si>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</si>
  <si>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</si>
  <si>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</si>
  <si>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</si>
  <si>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</si>
  <si>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</si>
  <si>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</si>
  <si>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</si>
  <si>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</si>
  <si>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</si>
  <si>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</si>
  <si>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</si>
  <si>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</si>
  <si>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</si>
  <si>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</si>
  <si>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</si>
  <si>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</si>
  <si>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</si>
  <si>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</si>
  <si>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</si>
  <si>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</si>
  <si>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</si>
  <si>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</si>
  <si>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</si>
  <si>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</si>
  <si>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</si>
  <si>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</si>
  <si>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</si>
  <si>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</si>
  <si>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</si>
  <si>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</si>
  <si>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</si>
  <si>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</si>
  <si>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</si>
  <si>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</si>
  <si>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</si>
  <si>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</si>
  <si>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</si>
  <si>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</si>
  <si>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</si>
  <si>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</si>
  <si>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</si>
  <si>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</si>
  <si>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</si>
  <si>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</si>
  <si>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</si>
  <si>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</si>
  <si>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</si>
  <si>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</si>
  <si>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</si>
  <si>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</si>
  <si>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</si>
  <si>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</si>
  <si>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</si>
  <si>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</si>
  <si>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</si>
  <si>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</si>
  <si>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</si>
  <si>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</si>
  <si>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</si>
  <si>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</si>
  <si>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</si>
  <si>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</si>
  <si>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</si>
  <si>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</si>
  <si>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</si>
  <si>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</si>
  <si>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</si>
  <si>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</si>
  <si>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</si>
  <si>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</si>
  <si>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</si>
  <si>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</si>
  <si>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</si>
  <si>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</si>
  <si>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</si>
  <si>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</si>
  <si>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</si>
  <si>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</si>
  <si>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</si>
  <si>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</si>
  <si>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</si>
  <si>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</si>
  <si>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</si>
  <si>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</si>
  <si>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</si>
  <si>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</si>
  <si>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</si>
  <si>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</si>
  <si>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</si>
  <si>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</si>
  <si>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</si>
  <si>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</si>
  <si>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</si>
  <si>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</si>
  <si>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</si>
  <si>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</si>
  <si>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</si>
  <si>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</si>
  <si>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</si>
  <si>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</si>
  <si>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</si>
  <si>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</si>
  <si>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</si>
  <si>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</si>
  <si>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</si>
  <si>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</si>
  <si>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</si>
  <si>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</si>
  <si>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</si>
  <si>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</si>
  <si>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</si>
  <si>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</si>
  <si>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</si>
  <si>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</si>
  <si>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</si>
  <si>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</si>
  <si>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</si>
  <si>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</si>
  <si>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</si>
  <si>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</si>
  <si>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</si>
  <si>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</si>
  <si>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</si>
  <si>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</si>
  <si>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</si>
  <si>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</si>
  <si>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</si>
  <si>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</si>
  <si>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</si>
  <si>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</si>
  <si>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</si>
  <si>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</si>
  <si>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</si>
  <si>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</si>
  <si>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</si>
  <si>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</si>
  <si>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</si>
  <si>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</si>
  <si>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</si>
  <si>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</si>
  <si>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</si>
  <si>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</si>
  <si>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</si>
  <si>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</si>
  <si>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</si>
  <si>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</si>
  <si>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</si>
  <si>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</si>
  <si>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</si>
  <si>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</si>
  <si>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</si>
  <si>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</si>
  <si>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</si>
  <si>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</si>
  <si>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</si>
  <si>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</si>
  <si>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</si>
  <si>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</si>
  <si>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</si>
  <si>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</si>
  <si>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</si>
  <si>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</si>
  <si>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</si>
  <si>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</si>
  <si>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</si>
  <si>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</si>
  <si>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</si>
  <si>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</si>
  <si>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</si>
  <si>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</si>
  <si>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</si>
  <si>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</si>
  <si>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</si>
  <si>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</si>
  <si>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</si>
  <si>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</si>
  <si>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</si>
  <si>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</si>
  <si>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</si>
  <si>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</si>
  <si>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</si>
  <si>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</si>
  <si>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</si>
  <si>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</si>
  <si>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</si>
  <si>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</si>
  <si>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</si>
  <si>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</si>
  <si>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</si>
  <si>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</si>
  <si>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</si>
  <si>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</si>
  <si>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</si>
  <si>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</si>
  <si>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</si>
  <si>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</si>
  <si>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</si>
  <si>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</si>
  <si>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</si>
  <si>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</si>
  <si>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</si>
  <si>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</si>
  <si>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</si>
  <si>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</si>
  <si>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</si>
  <si>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</si>
  <si>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</si>
  <si>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</si>
  <si>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</si>
  <si>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</si>
  <si>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</si>
  <si>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</si>
  <si>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</si>
  <si>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</si>
  <si>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</si>
  <si>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</si>
  <si>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</si>
  <si>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</si>
  <si>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</si>
  <si>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</si>
  <si>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</si>
  <si>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</si>
  <si>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</si>
  <si>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</si>
  <si>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</si>
  <si>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</si>
  <si>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</si>
  <si>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</si>
  <si>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</si>
  <si>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</si>
  <si>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</si>
  <si>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</si>
  <si>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</si>
  <si>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</si>
  <si>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</si>
  <si>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</si>
  <si>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</si>
  <si>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</si>
  <si>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</si>
  <si>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</si>
  <si>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</si>
  <si>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</si>
  <si>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</si>
  <si>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</si>
  <si>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</si>
  <si>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</si>
  <si>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</si>
  <si>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</si>
  <si>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</si>
  <si>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</si>
  <si>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</si>
  <si>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</si>
  <si>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</si>
  <si>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</si>
  <si>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</si>
  <si>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</si>
  <si>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</si>
  <si>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</si>
  <si>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</si>
  <si>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</si>
  <si>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</si>
  <si>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</si>
  <si>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</si>
  <si>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</si>
  <si>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</si>
  <si>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</si>
  <si>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</si>
  <si>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</si>
  <si>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</si>
  <si>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</si>
  <si>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</si>
  <si>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</si>
  <si>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</si>
  <si>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</si>
  <si>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</si>
  <si>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</si>
  <si>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</si>
  <si>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</si>
  <si>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</si>
  <si>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</si>
  <si>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</si>
  <si>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</si>
  <si>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</si>
  <si>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</si>
  <si>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</si>
  <si>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</si>
  <si>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</si>
  <si>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</si>
  <si>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</si>
  <si>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</si>
  <si>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</si>
  <si>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</si>
  <si>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</si>
  <si>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</si>
  <si>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</si>
  <si>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</si>
  <si>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</si>
  <si>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</si>
  <si>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</si>
  <si>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</si>
  <si>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</si>
  <si>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</si>
  <si>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</si>
  <si>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</si>
  <si>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</si>
  <si>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</si>
  <si>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</si>
  <si>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</si>
  <si>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</si>
  <si>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</si>
  <si>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</si>
  <si>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</si>
  <si>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</si>
  <si>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</si>
  <si>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</si>
  <si>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</si>
  <si>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</si>
  <si>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</si>
  <si>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</si>
  <si>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</si>
  <si>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</si>
  <si>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</si>
  <si>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</si>
  <si>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</si>
  <si>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</si>
  <si>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</si>
  <si>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</si>
  <si>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</si>
  <si>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</si>
  <si>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</si>
  <si>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</si>
  <si>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</si>
  <si>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</si>
  <si>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</si>
  <si>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</si>
  <si>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</si>
  <si>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</si>
  <si>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</si>
  <si>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</si>
  <si>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</si>
  <si>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</si>
  <si>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</si>
  <si>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</si>
  <si>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</si>
  <si>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</si>
  <si>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</si>
  <si>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</si>
  <si>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</si>
  <si>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</si>
  <si>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</si>
  <si>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</si>
  <si>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</si>
  <si>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</si>
  <si>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</si>
  <si>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</si>
  <si>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</si>
  <si>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</si>
  <si>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</si>
  <si>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</si>
  <si>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</si>
  <si>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</si>
  <si>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</si>
  <si>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</si>
  <si>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</si>
  <si>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</si>
  <si>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</si>
  <si>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</si>
  <si>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</si>
  <si>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</si>
  <si>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</si>
  <si>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</si>
  <si>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</si>
  <si>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</si>
  <si>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</si>
  <si>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</si>
  <si>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</si>
  <si>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</si>
  <si>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</si>
  <si>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</si>
  <si>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</si>
  <si>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</si>
  <si>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</si>
  <si>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</si>
  <si>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</si>
  <si>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</si>
  <si>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</si>
  <si>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</si>
  <si>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</si>
  <si>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</si>
  <si>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</si>
  <si>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</si>
  <si>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</si>
  <si>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</si>
  <si>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</si>
  <si>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</si>
  <si>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</si>
  <si>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</si>
  <si>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</si>
  <si>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</si>
  <si>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</si>
  <si>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</si>
  <si>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</si>
  <si>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</si>
  <si>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</si>
  <si>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</si>
  <si>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</si>
  <si>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</si>
  <si>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</si>
  <si>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</si>
  <si>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</si>
  <si>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</si>
  <si>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</si>
  <si>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</si>
  <si>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</si>
  <si>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</si>
  <si>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</si>
  <si>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</si>
  <si>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</si>
  <si>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</si>
  <si>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</si>
  <si>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</si>
  <si>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</si>
  <si>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</si>
  <si>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</si>
  <si>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</si>
  <si>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</si>
  <si>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</si>
  <si>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</si>
  <si>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</si>
  <si>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</si>
  <si>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</si>
  <si>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</si>
  <si>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</si>
  <si>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</si>
  <si>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</si>
  <si>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</si>
  <si>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</si>
  <si>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</si>
  <si>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</si>
  <si>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</si>
  <si>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</si>
  <si>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</si>
  <si>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</si>
  <si>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</si>
  <si>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</si>
  <si>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</si>
  <si>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</si>
  <si>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</si>
  <si>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</si>
  <si>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</si>
  <si>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</si>
  <si>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</si>
  <si>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</si>
  <si>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</si>
  <si>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</si>
  <si>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</si>
  <si>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</si>
  <si>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</si>
  <si>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</si>
  <si>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</si>
  <si>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</si>
  <si>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</si>
  <si>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</si>
  <si>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</si>
  <si>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</si>
  <si>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</si>
  <si>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</si>
  <si>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</si>
  <si>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</si>
  <si>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</si>
  <si>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</si>
  <si>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</si>
  <si>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</si>
  <si>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</si>
  <si>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</si>
  <si>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</si>
  <si>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</si>
  <si>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</si>
  <si>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</si>
  <si>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</si>
  <si>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</si>
  <si>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</si>
  <si>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</si>
  <si>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</si>
  <si>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</si>
  <si>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</si>
  <si>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</si>
  <si>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</si>
  <si>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</si>
  <si>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</si>
  <si>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</si>
  <si>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</si>
  <si>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</si>
  <si>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</si>
  <si>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</si>
  <si>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</si>
  <si>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</si>
  <si>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</si>
  <si>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</si>
  <si>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</si>
  <si>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</si>
  <si>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</si>
  <si>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</si>
  <si>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</si>
  <si>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</si>
  <si>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</si>
  <si>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</si>
  <si>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</si>
  <si>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</si>
  <si>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</si>
  <si>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</si>
  <si>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</si>
  <si>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</si>
  <si>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</si>
  <si>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</si>
  <si>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</si>
  <si>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</si>
  <si>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</si>
  <si>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</si>
  <si>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</si>
  <si>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</si>
  <si>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</si>
  <si>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</si>
  <si>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</si>
  <si>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</si>
  <si>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</si>
  <si>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</si>
  <si>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</si>
  <si>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</si>
  <si>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</si>
  <si>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</si>
  <si>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</si>
  <si>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</si>
  <si>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</si>
  <si>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</si>
  <si>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</si>
  <si>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</si>
  <si>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</si>
  <si>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</si>
  <si>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</si>
  <si>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</si>
  <si>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</si>
  <si>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</si>
  <si>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</si>
  <si>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</si>
  <si>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</si>
  <si>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</si>
  <si>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</si>
  <si>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</si>
  <si>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</si>
  <si>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</si>
  <si>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</si>
  <si>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</si>
  <si>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</si>
  <si>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</si>
  <si>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</si>
  <si>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</si>
  <si>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</si>
  <si>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</si>
  <si>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</si>
  <si>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</si>
  <si>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</si>
  <si>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</si>
  <si>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</si>
  <si>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</si>
  <si>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</si>
  <si>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</si>
  <si>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</si>
  <si>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</si>
  <si>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</si>
  <si>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</si>
  <si>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</si>
  <si>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</si>
  <si>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</si>
  <si>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</si>
  <si>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</si>
  <si>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</si>
  <si>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</si>
  <si>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</si>
  <si>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</si>
  <si>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</si>
  <si>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</si>
  <si>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</si>
  <si>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</si>
  <si>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</si>
  <si>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</si>
  <si>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</si>
  <si>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</si>
  <si>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</si>
  <si>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</si>
  <si>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</si>
  <si>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</si>
  <si>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</si>
  <si>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</si>
  <si>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</si>
  <si>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</si>
  <si>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</si>
  <si>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</si>
  <si>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</si>
  <si>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</si>
  <si>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</si>
  <si>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</si>
  <si>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</si>
  <si>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</si>
  <si>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</si>
  <si>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</si>
  <si>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</si>
  <si>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</si>
  <si>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</si>
  <si>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</si>
  <si>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</si>
  <si>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</si>
  <si>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</si>
  <si>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</si>
  <si>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</si>
  <si>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</si>
  <si>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</si>
  <si>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</si>
  <si>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</si>
  <si>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</si>
  <si>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</si>
  <si>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</si>
  <si>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</si>
  <si>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</si>
  <si>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</si>
  <si>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</si>
  <si>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</si>
  <si>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</si>
  <si>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</si>
  <si>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</si>
  <si>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</si>
  <si>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</si>
  <si>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</si>
  <si>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</si>
  <si>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</si>
  <si>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</si>
  <si>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</si>
  <si>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</si>
  <si>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</si>
  <si>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</si>
  <si>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</si>
  <si>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</si>
  <si>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</si>
  <si>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</si>
  <si>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</si>
  <si>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</si>
  <si>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</si>
  <si>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</si>
  <si>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</si>
  <si>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</si>
  <si>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</si>
  <si>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</si>
  <si>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</si>
  <si>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</si>
  <si>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</si>
  <si>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</si>
  <si>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</si>
  <si>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</si>
  <si>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</si>
  <si>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</si>
  <si>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</si>
  <si>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</si>
  <si>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</si>
  <si>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</si>
  <si>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</si>
  <si>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</si>
  <si>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</si>
  <si>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</si>
  <si>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</si>
  <si>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</si>
  <si>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</si>
  <si>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</si>
  <si>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</si>
  <si>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</si>
  <si>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</si>
  <si>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</si>
  <si>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</si>
  <si>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</si>
  <si>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</si>
  <si>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</si>
  <si>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</si>
  <si>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</si>
  <si>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</si>
  <si>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</si>
  <si>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</si>
  <si>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</si>
  <si>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</si>
  <si>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</si>
  <si>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</si>
  <si>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</si>
  <si>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</si>
  <si>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</si>
  <si>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</si>
  <si>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</si>
  <si>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</si>
  <si>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</si>
  <si>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</si>
  <si>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</si>
  <si>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</si>
  <si>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</si>
  <si>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</si>
  <si>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</si>
  <si>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</si>
  <si>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</si>
  <si>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</si>
  <si>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</si>
  <si>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</si>
  <si>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</si>
  <si>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</si>
  <si>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</si>
  <si>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</si>
  <si>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</si>
  <si>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</si>
  <si>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</si>
  <si>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</si>
  <si>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</si>
  <si>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</si>
  <si>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</si>
  <si>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</si>
  <si>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</si>
  <si>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</si>
  <si>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</si>
  <si>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</si>
  <si>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</si>
  <si>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</si>
  <si>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</si>
  <si>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</si>
  <si>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</si>
  <si>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</si>
  <si>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</si>
  <si>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</si>
  <si>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</si>
  <si>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</si>
  <si>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</si>
  <si>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</si>
  <si>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</si>
  <si>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</si>
  <si>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</si>
  <si>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</si>
  <si>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</si>
  <si>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</si>
  <si>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</si>
  <si>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</si>
  <si>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</si>
  <si>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</si>
  <si>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</si>
  <si>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</si>
  <si>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</si>
  <si>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</si>
  <si>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</si>
  <si>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</si>
  <si>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</si>
  <si>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</si>
  <si>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</si>
  <si>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</si>
  <si>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</si>
  <si>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</si>
  <si>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</si>
  <si>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</si>
  <si>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</si>
  <si>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</si>
  <si>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</si>
  <si>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</si>
  <si>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</si>
  <si>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</si>
  <si>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</si>
  <si>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</si>
  <si>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</si>
  <si>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</si>
  <si>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</si>
  <si>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</si>
  <si>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</si>
  <si>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</si>
  <si>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</si>
  <si>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</si>
  <si>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</si>
  <si>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</si>
  <si>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</si>
  <si>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</si>
  <si>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</si>
  <si>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</si>
  <si>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</si>
  <si>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</si>
  <si>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</si>
  <si>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</si>
  <si>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</si>
  <si>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</si>
  <si>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</si>
  <si>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</si>
  <si>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</si>
  <si>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</si>
  <si>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</si>
  <si>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</si>
  <si>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</si>
  <si>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https://openjustice.doj.ca.gov/exploration/crime-statistics/arrests </t>
  </si>
  <si>
    <t>Kristin Week</t>
  </si>
  <si>
    <t>Chief Deputy Probation Officer</t>
  </si>
  <si>
    <t>707-299-1614</t>
  </si>
  <si>
    <t>kristin.week@countyofnapa.org</t>
  </si>
  <si>
    <t>Ferlyn Buenafe</t>
  </si>
  <si>
    <t>Staff Services Manager</t>
  </si>
  <si>
    <t>707-253-4126</t>
  </si>
  <si>
    <t>ferlyn.buenafe@countyofnapa.org</t>
  </si>
  <si>
    <t>Evening Reporting Center (ERC)</t>
  </si>
  <si>
    <t>Intensive Supervision Services Program</t>
  </si>
  <si>
    <t>Outpatient Substance Abuse Treatment Program (OSAT)</t>
  </si>
  <si>
    <t>Juvenile Probation Services Program (JPSP)</t>
  </si>
  <si>
    <t xml:space="preserve">The Napa County Probation Intensive Supervision Services Program serves high-risk offenders residing in the community and/or returning to the community from residential treatment or camp. The program is designed to enhance the rehabilitative and treatment programs and services offered to these youth. One (1) full-time Senior Probation Officer is dedicated to this caseload and is responsible for monitoring high-risk and very high-risk youth who receive intensive supervision. The Intensive Supervision Services Program provides services for youth exhibiting severe mental health and other issues. Services are provided in collaboration with mental health treatment providers and drug and alcohol treatment programs throughout the County to individualize treatment with the purpose of stabilizing the youth in the community and reducing the need for out-of-home placement. 
The Senior Probation Officer dedicated to this caseload participates in Child and Family Team meetings for youth on their caseload. These meetings bring the youth, family and other community supports together to identify the services needed to keep our highest risk youth safely in the community and in the home of their parent/guardian. This Probation Officer works closely with the youth and family to provide intensive supervision and support. The Senior Probation Officer in this assignment is also typically assigned the very high risk youth who return to the community from out of home placement. The Probation Officer works closely with the youth and family to re-integrate them back into school, and appropriate services such as mental health counseling,  drug and alcohol treatment, and job readiness programs. The program is made up of the probation youth within the community who have been assessed at the highest risk to recidivate and have multiple criminogenic needs to address. While this targeted populations' vast array of needs and lack of prior success represent a potential barrier to future success, the program was able to effectively adapt to these needs and is successful in reducing the number of youth sent to out of county camp and residential treatment programs. </t>
  </si>
  <si>
    <t xml:space="preserve">The Evening Reporting Center (ERC) serves medium to high-risk youth between the ages of 14-17 who meet certain eligibility requirements and focuses on strengthening the ability of youth to achieve positive outcomes. The program is a community based alternative to detention and provides highly structured evidence-based programming and prosocial activities during the high-risk after school and evening hours. Youth who graduate the 60-day program will have received 180 program hours including 50 hours of Cognitive Behavioral Training (CBT). The cognitive training includes but is not limited to, job readiness skills, victim awareness, choices, values, attitudes and behavior. The program also offers incentives for positive behavior and the youth participate in field trips, baking, art and other pro-social activities. ERC is a collaboration between the Napa County Probation Department and Aldea Children and Family Services, a local non-profit agency. Aldea provides mental health and substance abuse treatment to our youth and also facilitates cognitive behavioral groups with probation officers in the program. 
In conjunction with the ERC, the Probation Department also facilitates the Day Reporting Center (DRC) during times the youth have extended school breaks, such as the winter holiday break and summer break.  The DRC is also a collaboration between the Probation Department and Aldea. The DRC offers 20 hours of program and 10 hours of Cognitive Behavioral Training. In 2019, 56 youth attended and participated in both programs. 
</t>
  </si>
  <si>
    <t>The Outpatient Substance Abuse Treatment (OSAT) program is designed to provide services to probation youth who need help reducing or eliminating substance abuse and the crimes associated with their substance abuse. Aldea Children and Family Services, in collaboration with the Napa County Probation Department, provides intensive evidence-based outpatient substance abuse treatment to Napa County probation youth. Youth referred to the OSAT program are initially assessed by the Probation Department to determine their level of need utilizing the Youth Level of Service/Case Management Inventory (YLS/CMI) assessment and then referred to Aldea where youth receive an individual Alcohol and Drug Assessment to determine the level of treatment the youth needs to address their drug and alcohol use. While in the program youth and their families receive individual and group therapy, parental support, education and treatment. In addition to treatment, youth in the OSAT program are provided supervision by the Probation Officer responsible for monitoring their Court orders. The Probation Officers supervising these cases work closely with treatment providers to support attendance and participation of the youth on their caseload. The Probation Officer is responsible for referring the youth and their families to community based services to address co-occurring issues. The program also provides Drug Education programming for youth in the Juvenile Hall.</t>
  </si>
  <si>
    <t>The Juvenile Probation Services Program (JPSP) is a delinquency intervention program of the Napa County Probation Department designed to increase the competencies of juvenile probationers and their families so that youth successfully complete probation, do not re-offend and begin to repair the harm they might have done to a victim. This program is staffed by 2.50 FTE Probation Officers responsible for supervising youth on these caseloads and coordinating with local agencies and other probation programming staff to provide cognitive behavioral services. Youth are provided services pursuant to their risk level and criminogenic needs as identified in their 
Youth Level of Service/Case Management Inventory (YLS/CMI) assessment. JJCPA funding has enhanced the level of support the Probation Department offers youth and families by supporting a Probation Officer who facilitates Children and Family Team (CFT) meetings. CFT's are team-oriented and include the youth, parent(s)/guardian(s), the Probation Officer, a meeting facilitator, community resources and any other supportive person in the youth's life. 
The meetings empower youth and the family to set goals and discuss their needs in a supportive environment. These meetings help identify the services the youth and family need in the community to make positive change to their family dynamic that will deter further delinquent behavior. Referrals are often made to a number of non-profit and other agencies in the community and if the youth is already receiving services from one of these agencies they become an integral part of the CFT. CFT's have shown to be an effective way to provide a collaborative approach to the rehabilitation and supervision of youth on probation. This program also strives to support families by providing funding for parent training so the skills youth learn in programming can be supported in the home. This program also funds a .50 FTE Mental Health Counselor to provide mental health support services for youth in the Juvenile Hall.</t>
  </si>
  <si>
    <t xml:space="preserve">Youth who were on probation and/or enrolled in the Evening Reporting Center (ERC) were provided with pro-social skills training to strengthen their ability to achieve positive outcomes. Youth were provided a variety of pro-social skill building activities during their ERC program if applicable including, but not limited to, resume writing, interviewing skills, career exploration with guest speakers, art, and physical recreation activities. The pro-social activities were designed to enhance the evidence-based curriculum of the ERC program and to assist youth in changing their lives. Probation youth's risks and needs are assessed utilizing an evidence based assessment tool and provided the opportunity to engage in evidence-based programming coordinated to target their highest criminogenic need areas. The overall population of youth on probation in Napa County continues to decrease due in part to the department's utilization of pro-social skills and evidence based programming. The coordination and implementation of these services has been instrumental in the continuation of this success. The Youthful Offender Block Grant funded a 1.0 FTE Probation Officer assigned as the department's Cognitive Behavioral Coordinator. The position is responsible for coordinating and facilitating numerous cognitive behavioral groups as well as pro-social skills training to support youth in ERC, the Juvenile Hall and on probation. Additionally, the position coordinates The Parent Project, a group for the parent's of youth on probation that is intended to give them additional skills and support to address the needs of their delinquent youth.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</si>
  <si>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</si>
  <si>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</si>
  <si>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Napa County continues to use a coordinated Multiagency approach to address juvenile delinquency in our County. Napa County Probation utilizes JJCPA and YOBG funding to enhance the availability for mental health therapy, drug and alcohol counseling, employment readiness and other rehabilitative and supervision services to youthful offenders. Each youth who is placed on probation receives an assessment that identifies their risks, needs and strengths. Based on those assessments youth on probation in Napa County are referred to evidence based programming funded by JJCPA-YOBG. One of our largest programs is the Evening Reporting Center (ERC), which is funded by YOBG. In 2009, prior to the Department receiving YOBG funding and opening the ERC there were over 730 youth on probation. During the past ten years, since the Legislature funded juvenile realignment by passing SB 81, Napa County has used YOBG-JJCPA resources to pay for evidence-based services that are targeted to meet the needs of at risk youth in our County. Between March 2009 and March 2019, the Evening Reporting Center and Day Reporting Center (DRC), that is facilitated during summer months, and school breaks provided services to 588 youth, with 448 youth completing the program, for an overall 76% completion rate. In 2019, the program served 56 youth and their families. This funding is also used to provide Intensive Supervision Services and enhanced rehabilitative programs and services to our highest risk youthful offenders who are most at risk to re-offend. The JJCPA-YOBG has also enhanced the mental health and drug and alcohol services for youth detained in the Juvenile Hall. 
Napa County continues to be proactive in implementing evidence-based strategies and working together with our community partners to address juvenile delinquency in our county. Establishing strong collaborative relationships with non-profits and other agencies has allowed the Probation Department to offer a plethora of rehabilitative and treatment services for youth on probation as well as their parents. This approach has led to an incredible reduction of juvenile arrests, incarceration and youth under probation supervision. In 2009, over 730 youth were supervised on probation and in 2019, the Department supervised 170 youth on formal probation. Over that same time span, the Juvenile Hall average daily population has decreased from 44 youth in 2009 to approximately 16.3 youth in 2019. In 2009, according to arrest report statistics on Open Justice, there were a total of 449 juvenile arrests. Arrest numbers have been declining and in 2018, that number dropped to 171, and in 2019 the number dropped further for a total of 130 juvenile arrests. From 2018-2019 felony arrests remained approximately the same. However, there was a significant drop in misdemeanor arrests from 114 misdemeanor arrests in 2018 to 72 misdemeanor arrests in 2019.  Over the last several years, the Probation Department has utilized diversion programs, informal grants of probation and Risk/Needs assessments to target appropriate services and supervision for youth who are placed on probation. The reduced numbers of youth who are placed on formal probation are typically among the highest risk to re-offend and have intensive needs. With the support of JJCPA-YOBG funding our Department has been able to implement targeted services to meet the needs of the youth and families we work with and maintain the majority of them in their homes.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</si>
</sst>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7" fillId="13" borderId="12" xfId="1" applyFill="1" applyBorder="1" applyAlignment="1" applyProtection="1">
      <alignment horizontal="center" vertic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227</xdr:row>
      <xdr:rowOff>0</xdr:rowOff>
    </xdr:from>
    <xdr:to>
      <xdr:col>7</xdr:col>
      <xdr:colOff>57150</xdr:colOff>
      <xdr:row>228</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227</xdr:row>
      <xdr:rowOff>0</xdr:rowOff>
    </xdr:from>
    <xdr:to>
      <xdr:col>0</xdr:col>
      <xdr:colOff>28575</xdr:colOff>
      <xdr:row>227</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227</xdr:row>
      <xdr:rowOff>0</xdr:rowOff>
    </xdr:from>
    <xdr:to>
      <xdr:col>7</xdr:col>
      <xdr:colOff>57150</xdr:colOff>
      <xdr:row>228</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227</xdr:row>
      <xdr:rowOff>0</xdr:rowOff>
    </xdr:from>
    <xdr:to>
      <xdr:col>0</xdr:col>
      <xdr:colOff>28575</xdr:colOff>
      <xdr:row>227</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227</xdr:row>
      <xdr:rowOff>0</xdr:rowOff>
    </xdr:from>
    <xdr:to>
      <xdr:col>7</xdr:col>
      <xdr:colOff>57150</xdr:colOff>
      <xdr:row>228</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227</xdr:row>
      <xdr:rowOff>0</xdr:rowOff>
    </xdr:from>
    <xdr:to>
      <xdr:col>1</xdr:col>
      <xdr:colOff>276225</xdr:colOff>
      <xdr:row>227</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227</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228</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284</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283</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283</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338</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338</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340</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339</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339</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398</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397</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397</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456</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455</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455</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512</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512</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514</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513</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513</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570</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570</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572</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571</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571</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628</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628</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630</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629</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629</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688</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687</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687</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746</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745</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745</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802</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802</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804</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803</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803</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860</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860</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862</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861</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861</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918</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918</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920</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919</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919</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erlyn.buenafe@countyofnapa.org" TargetMode="External"/><Relationship Id="rId1" Type="http://schemas.openxmlformats.org/officeDocument/2006/relationships/hyperlink" Target="mailto:kristin.week@countyofnapa.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28"/>
      <c r="B2" s="229"/>
      <c r="C2" s="104"/>
      <c r="D2" s="85"/>
      <c r="E2" s="85"/>
      <c r="F2" s="85"/>
      <c r="G2" s="85"/>
      <c r="H2" s="85"/>
      <c r="I2" s="85"/>
      <c r="J2" s="86"/>
    </row>
    <row r="3" spans="1:10" ht="15" customHeight="1" x14ac:dyDescent="0.25">
      <c r="A3" s="230"/>
      <c r="B3" s="231"/>
      <c r="C3" s="105"/>
      <c r="D3" s="107" t="s">
        <v>831</v>
      </c>
      <c r="E3" s="87"/>
      <c r="F3" s="87"/>
      <c r="G3" s="87"/>
      <c r="H3" s="87"/>
      <c r="I3" s="87"/>
      <c r="J3" s="88"/>
    </row>
    <row r="4" spans="1:10" ht="15" customHeight="1" x14ac:dyDescent="0.25">
      <c r="A4" s="230"/>
      <c r="B4" s="231"/>
      <c r="C4" s="105"/>
      <c r="D4" s="107" t="s">
        <v>918</v>
      </c>
      <c r="E4" s="87"/>
      <c r="F4" s="87"/>
      <c r="G4" s="87"/>
      <c r="H4" s="87"/>
      <c r="I4" s="87"/>
      <c r="J4" s="88"/>
    </row>
    <row r="5" spans="1:10" ht="15" customHeight="1" x14ac:dyDescent="0.25">
      <c r="A5" s="230"/>
      <c r="B5" s="231"/>
      <c r="C5" s="105"/>
      <c r="D5" s="107" t="s">
        <v>921</v>
      </c>
      <c r="E5" s="63"/>
      <c r="F5" s="63"/>
      <c r="G5" s="63"/>
      <c r="H5" s="63"/>
      <c r="I5" s="63"/>
      <c r="J5" s="64"/>
    </row>
    <row r="6" spans="1:10" ht="8.1" customHeight="1" x14ac:dyDescent="0.25">
      <c r="A6" s="232"/>
      <c r="B6" s="233"/>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52" t="s">
        <v>922</v>
      </c>
      <c r="B8" s="253"/>
      <c r="C8" s="253"/>
      <c r="D8" s="253"/>
      <c r="E8" s="253"/>
      <c r="F8" s="253"/>
      <c r="G8" s="253"/>
      <c r="H8" s="253"/>
      <c r="I8" s="253"/>
      <c r="J8" s="254"/>
    </row>
    <row r="9" spans="1:10" x14ac:dyDescent="0.25">
      <c r="A9" s="255"/>
      <c r="B9" s="253"/>
      <c r="C9" s="253"/>
      <c r="D9" s="253"/>
      <c r="E9" s="253"/>
      <c r="F9" s="253"/>
      <c r="G9" s="253"/>
      <c r="H9" s="253"/>
      <c r="I9" s="253"/>
      <c r="J9" s="254"/>
    </row>
    <row r="10" spans="1:10" x14ac:dyDescent="0.25">
      <c r="A10" s="255"/>
      <c r="B10" s="253"/>
      <c r="C10" s="253"/>
      <c r="D10" s="253"/>
      <c r="E10" s="253"/>
      <c r="F10" s="253"/>
      <c r="G10" s="253"/>
      <c r="H10" s="253"/>
      <c r="I10" s="253"/>
      <c r="J10" s="254"/>
    </row>
    <row r="11" spans="1:10" x14ac:dyDescent="0.25">
      <c r="A11" s="255"/>
      <c r="B11" s="253"/>
      <c r="C11" s="253"/>
      <c r="D11" s="253"/>
      <c r="E11" s="253"/>
      <c r="F11" s="253"/>
      <c r="G11" s="253"/>
      <c r="H11" s="253"/>
      <c r="I11" s="253"/>
      <c r="J11" s="254"/>
    </row>
    <row r="12" spans="1:10" x14ac:dyDescent="0.25">
      <c r="A12" s="255"/>
      <c r="B12" s="253"/>
      <c r="C12" s="253"/>
      <c r="D12" s="253"/>
      <c r="E12" s="253"/>
      <c r="F12" s="253"/>
      <c r="G12" s="253"/>
      <c r="H12" s="253"/>
      <c r="I12" s="253"/>
      <c r="J12" s="254"/>
    </row>
    <row r="13" spans="1:10" x14ac:dyDescent="0.25">
      <c r="A13" s="255"/>
      <c r="B13" s="253"/>
      <c r="C13" s="253"/>
      <c r="D13" s="253"/>
      <c r="E13" s="253"/>
      <c r="F13" s="253"/>
      <c r="G13" s="253"/>
      <c r="H13" s="253"/>
      <c r="I13" s="253"/>
      <c r="J13" s="254"/>
    </row>
    <row r="14" spans="1:10" x14ac:dyDescent="0.25">
      <c r="A14" s="255"/>
      <c r="B14" s="253"/>
      <c r="C14" s="253"/>
      <c r="D14" s="253"/>
      <c r="E14" s="253"/>
      <c r="F14" s="253"/>
      <c r="G14" s="253"/>
      <c r="H14" s="253"/>
      <c r="I14" s="253"/>
      <c r="J14" s="254"/>
    </row>
    <row r="15" spans="1:10" ht="6" customHeight="1" x14ac:dyDescent="0.25">
      <c r="A15" s="256"/>
      <c r="B15" s="257"/>
      <c r="C15" s="257"/>
      <c r="D15" s="257"/>
      <c r="E15" s="257"/>
      <c r="F15" s="257"/>
      <c r="G15" s="257"/>
      <c r="H15" s="257"/>
      <c r="I15" s="257"/>
      <c r="J15" s="258"/>
    </row>
    <row r="16" spans="1:10" ht="12.75" customHeight="1" x14ac:dyDescent="0.25">
      <c r="A16" s="259" t="s">
        <v>944</v>
      </c>
      <c r="B16" s="260"/>
      <c r="C16" s="260"/>
      <c r="D16" s="260"/>
      <c r="E16" s="260"/>
      <c r="F16" s="260"/>
      <c r="G16" s="260"/>
      <c r="H16" s="260"/>
      <c r="I16" s="260"/>
      <c r="J16" s="261"/>
    </row>
    <row r="17" spans="1:18" ht="12.75" customHeight="1" x14ac:dyDescent="0.25">
      <c r="A17" s="259"/>
      <c r="B17" s="260"/>
      <c r="C17" s="260"/>
      <c r="D17" s="260"/>
      <c r="E17" s="260"/>
      <c r="F17" s="260"/>
      <c r="G17" s="260"/>
      <c r="H17" s="260"/>
      <c r="I17" s="260"/>
      <c r="J17" s="261"/>
    </row>
    <row r="18" spans="1:18" ht="6" customHeight="1" x14ac:dyDescent="0.25">
      <c r="A18" s="114"/>
      <c r="B18" s="115"/>
      <c r="C18" s="115"/>
      <c r="D18" s="115"/>
      <c r="E18" s="115"/>
      <c r="F18" s="115"/>
      <c r="G18" s="115"/>
      <c r="H18" s="115"/>
      <c r="I18" s="115"/>
      <c r="J18" s="116"/>
    </row>
    <row r="19" spans="1:18" ht="12.75" customHeight="1" x14ac:dyDescent="0.25">
      <c r="A19" s="265" t="s">
        <v>919</v>
      </c>
      <c r="B19" s="266"/>
      <c r="C19" s="266"/>
      <c r="D19" s="266"/>
      <c r="E19" s="266"/>
      <c r="F19" s="266"/>
      <c r="G19" s="266"/>
      <c r="H19" s="266"/>
      <c r="I19" s="266"/>
      <c r="J19" s="267"/>
    </row>
    <row r="20" spans="1:18" ht="30" customHeight="1" x14ac:dyDescent="0.25">
      <c r="A20" s="268"/>
      <c r="B20" s="266"/>
      <c r="C20" s="266"/>
      <c r="D20" s="266"/>
      <c r="E20" s="266"/>
      <c r="F20" s="266"/>
      <c r="G20" s="266"/>
      <c r="H20" s="266"/>
      <c r="I20" s="266"/>
      <c r="J20" s="267"/>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62" t="s">
        <v>197</v>
      </c>
      <c r="B23" s="263"/>
      <c r="C23" s="263"/>
      <c r="D23" s="263"/>
      <c r="E23" s="264"/>
      <c r="F23" s="262" t="s">
        <v>198</v>
      </c>
      <c r="G23" s="263"/>
      <c r="H23" s="263"/>
      <c r="I23" s="263"/>
      <c r="J23" s="264"/>
      <c r="N23" s="150"/>
      <c r="O23" s="150"/>
      <c r="P23" s="150"/>
      <c r="Q23" s="150"/>
      <c r="R23" s="150"/>
    </row>
    <row r="24" spans="1:18" s="108" customFormat="1" ht="18.75" customHeight="1" x14ac:dyDescent="0.25">
      <c r="A24" s="243" t="s">
        <v>431</v>
      </c>
      <c r="B24" s="244"/>
      <c r="C24" s="244"/>
      <c r="D24" s="244"/>
      <c r="E24" s="245"/>
      <c r="F24" s="246">
        <v>44105</v>
      </c>
      <c r="G24" s="247"/>
      <c r="H24" s="247"/>
      <c r="I24" s="247"/>
      <c r="J24" s="248"/>
      <c r="N24" s="176"/>
      <c r="O24" s="176"/>
      <c r="P24" s="176"/>
      <c r="Q24" s="176"/>
      <c r="R24" s="176"/>
    </row>
    <row r="25" spans="1:18" ht="15" customHeight="1" x14ac:dyDescent="0.25">
      <c r="A25" s="249" t="s">
        <v>832</v>
      </c>
      <c r="B25" s="250"/>
      <c r="C25" s="250"/>
      <c r="D25" s="250"/>
      <c r="E25" s="250"/>
      <c r="F25" s="250"/>
      <c r="G25" s="250"/>
      <c r="H25" s="250"/>
      <c r="I25" s="250"/>
      <c r="J25" s="251"/>
      <c r="N25" s="4"/>
      <c r="O25" s="4"/>
      <c r="P25" s="4"/>
      <c r="Q25" s="4"/>
      <c r="R25" s="4"/>
    </row>
    <row r="26" spans="1:18" ht="15" customHeight="1" x14ac:dyDescent="0.25">
      <c r="A26" s="269" t="s">
        <v>523</v>
      </c>
      <c r="B26" s="270"/>
      <c r="C26" s="270"/>
      <c r="D26" s="270"/>
      <c r="E26" s="271"/>
      <c r="F26" s="269" t="s">
        <v>525</v>
      </c>
      <c r="G26" s="270"/>
      <c r="H26" s="270"/>
      <c r="I26" s="270"/>
      <c r="J26" s="271"/>
      <c r="N26" s="4"/>
      <c r="O26" s="4"/>
      <c r="P26" s="4"/>
      <c r="Q26" s="4"/>
      <c r="R26" s="4"/>
    </row>
    <row r="27" spans="1:18" ht="15" customHeight="1" x14ac:dyDescent="0.25">
      <c r="A27" s="277" t="s">
        <v>927</v>
      </c>
      <c r="B27" s="278"/>
      <c r="C27" s="278"/>
      <c r="D27" s="278"/>
      <c r="E27" s="279"/>
      <c r="F27" s="277" t="s">
        <v>928</v>
      </c>
      <c r="G27" s="278"/>
      <c r="H27" s="278"/>
      <c r="I27" s="278"/>
      <c r="J27" s="279"/>
      <c r="N27" s="281"/>
      <c r="O27" s="281"/>
      <c r="P27" s="281"/>
      <c r="Q27" s="281"/>
      <c r="R27" s="281"/>
    </row>
    <row r="28" spans="1:18" ht="15" customHeight="1" x14ac:dyDescent="0.25">
      <c r="A28" s="272" t="s">
        <v>463</v>
      </c>
      <c r="B28" s="273"/>
      <c r="C28" s="274"/>
      <c r="D28" s="272" t="s">
        <v>524</v>
      </c>
      <c r="E28" s="273"/>
      <c r="F28" s="273"/>
      <c r="G28" s="273"/>
      <c r="H28" s="273"/>
      <c r="I28" s="273"/>
      <c r="J28" s="274"/>
      <c r="N28" s="4"/>
      <c r="O28" s="4"/>
      <c r="P28" s="4"/>
      <c r="Q28" s="4"/>
      <c r="R28" s="4"/>
    </row>
    <row r="29" spans="1:18" ht="15" customHeight="1" x14ac:dyDescent="0.25">
      <c r="A29" s="234" t="s">
        <v>929</v>
      </c>
      <c r="B29" s="235"/>
      <c r="C29" s="236"/>
      <c r="D29" s="280" t="s">
        <v>930</v>
      </c>
      <c r="E29" s="238"/>
      <c r="F29" s="238"/>
      <c r="G29" s="238"/>
      <c r="H29" s="238"/>
      <c r="I29" s="238"/>
      <c r="J29" s="239"/>
      <c r="N29" s="4"/>
      <c r="O29" s="4"/>
      <c r="P29" s="4"/>
      <c r="Q29" s="4"/>
      <c r="R29" s="4"/>
    </row>
    <row r="30" spans="1:18" ht="15" customHeight="1" x14ac:dyDescent="0.25">
      <c r="A30" s="275" t="s">
        <v>842</v>
      </c>
      <c r="B30" s="276"/>
      <c r="C30" s="276"/>
      <c r="D30" s="276"/>
      <c r="E30" s="276"/>
      <c r="F30" s="250"/>
      <c r="G30" s="250"/>
      <c r="H30" s="250"/>
      <c r="I30" s="250"/>
      <c r="J30" s="251"/>
      <c r="N30" s="4"/>
      <c r="O30" s="4"/>
      <c r="P30" s="4"/>
      <c r="Q30" s="4"/>
      <c r="R30" s="4"/>
    </row>
    <row r="31" spans="1:18" ht="15" customHeight="1" x14ac:dyDescent="0.25">
      <c r="A31" s="269" t="s">
        <v>523</v>
      </c>
      <c r="B31" s="270"/>
      <c r="C31" s="270"/>
      <c r="D31" s="270"/>
      <c r="E31" s="270"/>
      <c r="F31" s="269" t="s">
        <v>525</v>
      </c>
      <c r="G31" s="270"/>
      <c r="H31" s="270"/>
      <c r="I31" s="270"/>
      <c r="J31" s="271"/>
    </row>
    <row r="32" spans="1:18" ht="15" customHeight="1" x14ac:dyDescent="0.25">
      <c r="A32" s="240" t="s">
        <v>931</v>
      </c>
      <c r="B32" s="241"/>
      <c r="C32" s="241"/>
      <c r="D32" s="241"/>
      <c r="E32" s="241"/>
      <c r="F32" s="240" t="s">
        <v>932</v>
      </c>
      <c r="G32" s="241"/>
      <c r="H32" s="241"/>
      <c r="I32" s="241"/>
      <c r="J32" s="242"/>
    </row>
    <row r="33" spans="1:21" ht="15" customHeight="1" x14ac:dyDescent="0.25">
      <c r="A33" s="269" t="s">
        <v>463</v>
      </c>
      <c r="B33" s="270"/>
      <c r="C33" s="271"/>
      <c r="D33" s="270" t="s">
        <v>524</v>
      </c>
      <c r="E33" s="270"/>
      <c r="F33" s="270"/>
      <c r="G33" s="270"/>
      <c r="H33" s="270"/>
      <c r="I33" s="270"/>
      <c r="J33" s="271"/>
    </row>
    <row r="34" spans="1:21" ht="15" customHeight="1" x14ac:dyDescent="0.25">
      <c r="A34" s="234" t="s">
        <v>933</v>
      </c>
      <c r="B34" s="235"/>
      <c r="C34" s="236"/>
      <c r="D34" s="237" t="s">
        <v>934</v>
      </c>
      <c r="E34" s="238"/>
      <c r="F34" s="238"/>
      <c r="G34" s="238"/>
      <c r="H34" s="238"/>
      <c r="I34" s="238"/>
      <c r="J34" s="239"/>
    </row>
    <row r="35" spans="1:21" x14ac:dyDescent="0.25">
      <c r="A35" s="282" t="s">
        <v>526</v>
      </c>
      <c r="B35" s="283"/>
      <c r="C35" s="283"/>
      <c r="D35" s="250"/>
      <c r="E35" s="250"/>
      <c r="F35" s="250"/>
      <c r="G35" s="250"/>
      <c r="H35" s="250"/>
      <c r="I35" s="250"/>
      <c r="J35" s="251"/>
    </row>
    <row r="36" spans="1:21" s="1" customFormat="1" ht="6" customHeight="1" x14ac:dyDescent="0.25">
      <c r="A36" s="78"/>
      <c r="B36" s="79"/>
      <c r="C36" s="79"/>
      <c r="D36" s="80"/>
      <c r="E36" s="80"/>
      <c r="F36" s="80"/>
      <c r="G36" s="80"/>
      <c r="H36" s="80"/>
      <c r="I36" s="80"/>
      <c r="J36" s="81"/>
    </row>
    <row r="37" spans="1:21" ht="12.75" customHeight="1" x14ac:dyDescent="0.25">
      <c r="A37" s="265" t="s">
        <v>945</v>
      </c>
      <c r="B37" s="286"/>
      <c r="C37" s="286"/>
      <c r="D37" s="286"/>
      <c r="E37" s="286"/>
      <c r="F37" s="286"/>
      <c r="G37" s="286"/>
      <c r="H37" s="286"/>
      <c r="I37" s="286"/>
      <c r="J37" s="287"/>
    </row>
    <row r="38" spans="1:21" x14ac:dyDescent="0.25">
      <c r="A38" s="265"/>
      <c r="B38" s="286"/>
      <c r="C38" s="286"/>
      <c r="D38" s="286"/>
      <c r="E38" s="286"/>
      <c r="F38" s="286"/>
      <c r="G38" s="286"/>
      <c r="H38" s="286"/>
      <c r="I38" s="286"/>
      <c r="J38" s="287"/>
      <c r="L38" s="4"/>
      <c r="M38" s="4"/>
      <c r="N38" s="4"/>
      <c r="O38" s="4"/>
      <c r="P38" s="4"/>
      <c r="Q38" s="4"/>
      <c r="R38" s="4"/>
      <c r="S38" s="4"/>
      <c r="T38" s="4"/>
      <c r="U38" s="4"/>
    </row>
    <row r="39" spans="1:21" x14ac:dyDescent="0.25">
      <c r="A39" s="265"/>
      <c r="B39" s="286"/>
      <c r="C39" s="286"/>
      <c r="D39" s="286"/>
      <c r="E39" s="286"/>
      <c r="F39" s="286"/>
      <c r="G39" s="286"/>
      <c r="H39" s="286"/>
      <c r="I39" s="286"/>
      <c r="J39" s="287"/>
      <c r="L39" s="4"/>
      <c r="M39" s="4"/>
      <c r="N39" s="4"/>
      <c r="O39" s="4"/>
      <c r="P39" s="4"/>
      <c r="Q39" s="4"/>
      <c r="R39" s="4"/>
      <c r="S39" s="4"/>
      <c r="T39" s="4"/>
      <c r="U39" s="4"/>
    </row>
    <row r="40" spans="1:21" ht="6" customHeight="1" x14ac:dyDescent="0.25">
      <c r="A40" s="265"/>
      <c r="B40" s="286"/>
      <c r="C40" s="286"/>
      <c r="D40" s="286"/>
      <c r="E40" s="286"/>
      <c r="F40" s="286"/>
      <c r="G40" s="286"/>
      <c r="H40" s="286"/>
      <c r="I40" s="286"/>
      <c r="J40" s="287"/>
      <c r="L40" s="4"/>
      <c r="M40" s="4"/>
      <c r="N40" s="4"/>
      <c r="O40" s="4"/>
      <c r="P40" s="4"/>
      <c r="Q40" s="4"/>
      <c r="R40" s="4"/>
      <c r="S40" s="4"/>
      <c r="T40" s="4"/>
      <c r="U40" s="4"/>
    </row>
    <row r="41" spans="1:21" ht="22.2" customHeight="1" x14ac:dyDescent="0.25">
      <c r="A41" s="265"/>
      <c r="B41" s="286"/>
      <c r="C41" s="286"/>
      <c r="D41" s="286"/>
      <c r="E41" s="286"/>
      <c r="F41" s="286"/>
      <c r="G41" s="286"/>
      <c r="H41" s="286"/>
      <c r="I41" s="286"/>
      <c r="J41" s="287"/>
      <c r="L41" s="284"/>
      <c r="M41" s="284"/>
      <c r="N41" s="284"/>
      <c r="O41" s="284"/>
      <c r="P41" s="284"/>
      <c r="Q41" s="284"/>
      <c r="R41" s="284"/>
      <c r="S41" s="284"/>
      <c r="T41" s="284"/>
      <c r="U41" s="4"/>
    </row>
    <row r="42" spans="1:21" ht="12" customHeight="1" x14ac:dyDescent="0.25">
      <c r="A42" s="265"/>
      <c r="B42" s="286"/>
      <c r="C42" s="286"/>
      <c r="D42" s="286"/>
      <c r="E42" s="286"/>
      <c r="F42" s="286"/>
      <c r="G42" s="286"/>
      <c r="H42" s="286"/>
      <c r="I42" s="286"/>
      <c r="J42" s="287"/>
      <c r="L42" s="284"/>
      <c r="M42" s="284"/>
      <c r="N42" s="284"/>
      <c r="O42" s="284"/>
      <c r="P42" s="284"/>
      <c r="Q42" s="284"/>
      <c r="R42" s="284"/>
      <c r="S42" s="284"/>
      <c r="T42" s="284"/>
      <c r="U42" s="4"/>
    </row>
    <row r="43" spans="1:21" ht="12.75" customHeight="1" x14ac:dyDescent="0.25">
      <c r="A43" s="265"/>
      <c r="B43" s="286"/>
      <c r="C43" s="286"/>
      <c r="D43" s="286"/>
      <c r="E43" s="286"/>
      <c r="F43" s="286"/>
      <c r="G43" s="286"/>
      <c r="H43" s="286"/>
      <c r="I43" s="286"/>
      <c r="J43" s="287"/>
      <c r="L43" s="284"/>
      <c r="M43" s="284"/>
      <c r="N43" s="284"/>
      <c r="O43" s="284"/>
      <c r="P43" s="284"/>
      <c r="Q43" s="284"/>
      <c r="R43" s="284"/>
      <c r="S43" s="284"/>
      <c r="T43" s="284"/>
      <c r="U43" s="4"/>
    </row>
    <row r="44" spans="1:21" ht="12.75" customHeight="1" x14ac:dyDescent="0.25">
      <c r="A44" s="265"/>
      <c r="B44" s="286"/>
      <c r="C44" s="286"/>
      <c r="D44" s="286"/>
      <c r="E44" s="286"/>
      <c r="F44" s="286"/>
      <c r="G44" s="286"/>
      <c r="H44" s="286"/>
      <c r="I44" s="286"/>
      <c r="J44" s="287"/>
      <c r="L44" s="284"/>
      <c r="M44" s="284"/>
      <c r="N44" s="284"/>
      <c r="O44" s="284"/>
      <c r="P44" s="284"/>
      <c r="Q44" s="284"/>
      <c r="R44" s="284"/>
      <c r="S44" s="284"/>
      <c r="T44" s="284"/>
      <c r="U44" s="4"/>
    </row>
    <row r="45" spans="1:21" ht="6" customHeight="1" x14ac:dyDescent="0.25">
      <c r="A45" s="265"/>
      <c r="B45" s="286"/>
      <c r="C45" s="286"/>
      <c r="D45" s="286"/>
      <c r="E45" s="286"/>
      <c r="F45" s="286"/>
      <c r="G45" s="286"/>
      <c r="H45" s="286"/>
      <c r="I45" s="286"/>
      <c r="J45" s="287"/>
      <c r="L45" s="284"/>
      <c r="M45" s="284"/>
      <c r="N45" s="284"/>
      <c r="O45" s="284"/>
      <c r="P45" s="284"/>
      <c r="Q45" s="284"/>
      <c r="R45" s="284"/>
      <c r="S45" s="284"/>
      <c r="T45" s="284"/>
      <c r="U45" s="4"/>
    </row>
    <row r="46" spans="1:21" ht="12.75" customHeight="1" x14ac:dyDescent="0.25">
      <c r="A46" s="265"/>
      <c r="B46" s="286"/>
      <c r="C46" s="286"/>
      <c r="D46" s="286"/>
      <c r="E46" s="286"/>
      <c r="F46" s="286"/>
      <c r="G46" s="286"/>
      <c r="H46" s="286"/>
      <c r="I46" s="286"/>
      <c r="J46" s="287"/>
      <c r="L46" s="4"/>
      <c r="M46" s="4"/>
      <c r="N46" s="4"/>
      <c r="O46" s="4"/>
      <c r="P46" s="4"/>
      <c r="Q46" s="4"/>
      <c r="R46" s="4"/>
      <c r="S46" s="4"/>
      <c r="T46" s="4"/>
      <c r="U46" s="4"/>
    </row>
    <row r="47" spans="1:21" ht="12.75" customHeight="1" x14ac:dyDescent="0.25">
      <c r="A47" s="265"/>
      <c r="B47" s="286"/>
      <c r="C47" s="286"/>
      <c r="D47" s="286"/>
      <c r="E47" s="286"/>
      <c r="F47" s="286"/>
      <c r="G47" s="286"/>
      <c r="H47" s="286"/>
      <c r="I47" s="286"/>
      <c r="J47" s="287"/>
      <c r="L47" s="4"/>
      <c r="M47" s="4"/>
      <c r="N47" s="4"/>
      <c r="O47" s="4"/>
      <c r="P47" s="4"/>
      <c r="Q47" s="4"/>
      <c r="R47" s="4"/>
      <c r="S47" s="4"/>
      <c r="T47" s="4"/>
      <c r="U47" s="4"/>
    </row>
    <row r="48" spans="1:21" ht="12.75" customHeight="1" x14ac:dyDescent="0.25">
      <c r="A48" s="265"/>
      <c r="B48" s="286"/>
      <c r="C48" s="286"/>
      <c r="D48" s="286"/>
      <c r="E48" s="286"/>
      <c r="F48" s="286"/>
      <c r="G48" s="286"/>
      <c r="H48" s="286"/>
      <c r="I48" s="286"/>
      <c r="J48" s="287"/>
      <c r="L48" s="285"/>
      <c r="M48" s="285"/>
      <c r="N48" s="285"/>
      <c r="O48" s="285"/>
      <c r="P48" s="285"/>
      <c r="Q48" s="285"/>
      <c r="R48" s="285"/>
      <c r="S48" s="285"/>
      <c r="T48" s="285"/>
      <c r="U48" s="4"/>
    </row>
    <row r="49" spans="1:21" ht="12" customHeight="1" x14ac:dyDescent="0.25">
      <c r="A49" s="265"/>
      <c r="B49" s="286"/>
      <c r="C49" s="286"/>
      <c r="D49" s="286"/>
      <c r="E49" s="286"/>
      <c r="F49" s="286"/>
      <c r="G49" s="286"/>
      <c r="H49" s="286"/>
      <c r="I49" s="286"/>
      <c r="J49" s="287"/>
      <c r="L49" s="285"/>
      <c r="M49" s="285"/>
      <c r="N49" s="285"/>
      <c r="O49" s="285"/>
      <c r="P49" s="285"/>
      <c r="Q49" s="285"/>
      <c r="R49" s="285"/>
      <c r="S49" s="285"/>
      <c r="T49" s="285"/>
      <c r="U49" s="4"/>
    </row>
    <row r="50" spans="1:21" s="113" customFormat="1" ht="55.95" customHeight="1" x14ac:dyDescent="0.25">
      <c r="A50" s="265"/>
      <c r="B50" s="286"/>
      <c r="C50" s="286"/>
      <c r="D50" s="286"/>
      <c r="E50" s="286"/>
      <c r="F50" s="286"/>
      <c r="G50" s="286"/>
      <c r="H50" s="286"/>
      <c r="I50" s="286"/>
      <c r="J50" s="287"/>
      <c r="L50" s="285"/>
      <c r="M50" s="285"/>
      <c r="N50" s="285"/>
      <c r="O50" s="285"/>
      <c r="P50" s="285"/>
      <c r="Q50" s="285"/>
      <c r="R50" s="285"/>
      <c r="S50" s="285"/>
      <c r="T50" s="285"/>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A32" sqref="A32:O43"/>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290" t="s">
        <v>843</v>
      </c>
      <c r="B1" s="291"/>
      <c r="C1" s="291"/>
      <c r="D1" s="291"/>
      <c r="E1" s="291"/>
      <c r="F1" s="291"/>
      <c r="G1" s="291"/>
      <c r="H1" s="291"/>
      <c r="I1" s="291"/>
      <c r="J1" s="291"/>
      <c r="K1" s="288" t="str">
        <f>'CONTACT INFORMATION'!$A$24</f>
        <v>Napa</v>
      </c>
      <c r="L1" s="288"/>
      <c r="M1" s="288"/>
      <c r="N1" s="288"/>
      <c r="O1" s="289"/>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293" t="s">
        <v>844</v>
      </c>
      <c r="B3" s="294"/>
      <c r="C3" s="294"/>
      <c r="D3" s="294"/>
      <c r="E3" s="294"/>
      <c r="F3" s="294"/>
      <c r="G3" s="294"/>
      <c r="H3" s="294"/>
      <c r="I3" s="294"/>
      <c r="J3" s="294"/>
      <c r="K3" s="294"/>
      <c r="L3" s="294"/>
      <c r="M3" s="294"/>
      <c r="N3" s="294"/>
      <c r="O3" s="295"/>
      <c r="P3" s="211"/>
      <c r="Q3" s="211"/>
      <c r="R3" s="211"/>
      <c r="S3" s="211"/>
      <c r="T3" s="211"/>
      <c r="U3" s="211"/>
      <c r="V3" s="211"/>
      <c r="W3" s="211"/>
      <c r="X3" s="211"/>
    </row>
    <row r="4" spans="1:24" s="42" customFormat="1" ht="59.25" customHeight="1" x14ac:dyDescent="0.25">
      <c r="A4" s="297" t="s">
        <v>924</v>
      </c>
      <c r="B4" s="298"/>
      <c r="C4" s="298"/>
      <c r="D4" s="298"/>
      <c r="E4" s="298"/>
      <c r="F4" s="298"/>
      <c r="G4" s="298"/>
      <c r="H4" s="298"/>
      <c r="I4" s="298"/>
      <c r="J4" s="298"/>
      <c r="K4" s="298"/>
      <c r="L4" s="298"/>
      <c r="M4" s="298"/>
      <c r="N4" s="298"/>
      <c r="O4" s="299"/>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292"/>
      <c r="D6" s="292"/>
      <c r="E6" s="292"/>
      <c r="F6" s="292"/>
      <c r="G6" s="292"/>
      <c r="H6" s="292"/>
      <c r="I6" s="292"/>
      <c r="J6" s="292"/>
      <c r="K6" s="292"/>
      <c r="L6" s="292"/>
      <c r="M6" s="71"/>
      <c r="N6" s="71"/>
      <c r="O6" s="90"/>
      <c r="P6" s="213"/>
      <c r="Q6" s="213"/>
      <c r="R6" s="213"/>
      <c r="S6" s="213"/>
      <c r="T6" s="213"/>
      <c r="U6" s="213"/>
      <c r="V6" s="213"/>
      <c r="W6" s="213"/>
      <c r="X6" s="213"/>
    </row>
    <row r="7" spans="1:24" s="14" customFormat="1" ht="17.25" customHeight="1" x14ac:dyDescent="0.25">
      <c r="A7" s="93"/>
      <c r="B7" s="94"/>
      <c r="C7" s="94"/>
      <c r="D7" s="296" t="s">
        <v>813</v>
      </c>
      <c r="E7" s="296"/>
      <c r="F7" s="296"/>
      <c r="G7" s="296"/>
      <c r="H7" s="296"/>
      <c r="I7" s="296"/>
      <c r="J7" s="296"/>
      <c r="K7" s="296"/>
      <c r="L7" s="296"/>
      <c r="M7" s="207"/>
      <c r="N7" s="94"/>
      <c r="O7" s="95"/>
      <c r="P7" s="214"/>
      <c r="Q7" s="214"/>
      <c r="R7" s="214"/>
      <c r="S7" s="214"/>
      <c r="T7" s="214"/>
      <c r="U7" s="214"/>
      <c r="V7" s="214"/>
      <c r="W7" s="214"/>
      <c r="X7" s="214"/>
    </row>
    <row r="8" spans="1:24" s="41" customFormat="1" ht="14.4" x14ac:dyDescent="0.3">
      <c r="A8" s="96"/>
      <c r="B8" s="138"/>
      <c r="C8" s="136"/>
      <c r="D8" s="177"/>
      <c r="E8" s="300" t="s">
        <v>885</v>
      </c>
      <c r="F8" s="300"/>
      <c r="G8" s="300"/>
      <c r="H8" s="300"/>
      <c r="I8" s="301">
        <v>1</v>
      </c>
      <c r="J8" s="302"/>
      <c r="K8" s="137"/>
      <c r="L8" s="137"/>
      <c r="M8" s="137"/>
      <c r="N8" s="178"/>
      <c r="O8" s="179"/>
      <c r="P8" s="215"/>
      <c r="Q8" s="215"/>
      <c r="R8" s="215"/>
      <c r="S8" s="215"/>
      <c r="T8" s="215"/>
      <c r="U8" s="215"/>
      <c r="V8" s="215"/>
      <c r="W8" s="215"/>
      <c r="X8" s="215"/>
    </row>
    <row r="9" spans="1:24" s="41" customFormat="1" ht="14.4" x14ac:dyDescent="0.3">
      <c r="A9" s="96"/>
      <c r="B9" s="138"/>
      <c r="C9" s="136"/>
      <c r="D9" s="177"/>
      <c r="E9" s="303" t="s">
        <v>886</v>
      </c>
      <c r="F9" s="303"/>
      <c r="G9" s="303"/>
      <c r="H9" s="303"/>
      <c r="I9" s="304">
        <v>46</v>
      </c>
      <c r="J9" s="305"/>
      <c r="K9" s="137"/>
      <c r="L9" s="137"/>
      <c r="M9" s="137"/>
      <c r="N9" s="178"/>
      <c r="O9" s="179"/>
      <c r="P9" s="215"/>
      <c r="Q9" s="215"/>
      <c r="R9" s="215"/>
      <c r="S9" s="215"/>
      <c r="T9" s="215"/>
      <c r="U9" s="215"/>
      <c r="V9" s="215"/>
      <c r="W9" s="215"/>
      <c r="X9" s="215"/>
    </row>
    <row r="10" spans="1:24" s="41" customFormat="1" ht="14.4" x14ac:dyDescent="0.3">
      <c r="A10" s="96"/>
      <c r="B10" s="138"/>
      <c r="C10" s="136"/>
      <c r="D10" s="177"/>
      <c r="E10" s="300" t="s">
        <v>887</v>
      </c>
      <c r="F10" s="308"/>
      <c r="G10" s="308"/>
      <c r="H10" s="309"/>
      <c r="I10" s="301">
        <v>302</v>
      </c>
      <c r="J10" s="302"/>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07" t="s">
        <v>874</v>
      </c>
      <c r="E13" s="307"/>
      <c r="F13" s="307"/>
      <c r="G13" s="307"/>
      <c r="H13" s="307"/>
      <c r="I13" s="307"/>
      <c r="J13" s="307"/>
      <c r="K13" s="307"/>
      <c r="L13" s="307"/>
      <c r="M13" s="100"/>
      <c r="N13" s="100"/>
      <c r="O13" s="101"/>
      <c r="P13" s="212"/>
      <c r="Q13" s="212"/>
      <c r="R13" s="212"/>
      <c r="S13" s="212"/>
      <c r="T13" s="212"/>
      <c r="U13" s="212"/>
      <c r="V13" s="212"/>
      <c r="W13" s="212"/>
      <c r="X13" s="212"/>
    </row>
    <row r="14" spans="1:24" ht="13.8" x14ac:dyDescent="0.25">
      <c r="A14" s="91"/>
      <c r="B14" s="45"/>
      <c r="C14" s="128"/>
      <c r="D14" s="128"/>
      <c r="E14" s="300" t="s">
        <v>814</v>
      </c>
      <c r="F14" s="300"/>
      <c r="G14" s="300"/>
      <c r="H14" s="300"/>
      <c r="I14" s="301">
        <v>379</v>
      </c>
      <c r="J14" s="302"/>
      <c r="K14" s="97"/>
      <c r="L14" s="97"/>
      <c r="M14" s="97"/>
      <c r="N14" s="97"/>
      <c r="O14" s="98"/>
    </row>
    <row r="15" spans="1:24" ht="13.8" x14ac:dyDescent="0.25">
      <c r="A15" s="91"/>
      <c r="B15" s="45"/>
      <c r="C15" s="128"/>
      <c r="D15" s="128"/>
      <c r="E15" s="310" t="s">
        <v>815</v>
      </c>
      <c r="F15" s="310"/>
      <c r="G15" s="310"/>
      <c r="H15" s="310"/>
      <c r="I15" s="304">
        <v>92</v>
      </c>
      <c r="J15" s="305"/>
      <c r="K15" s="97"/>
      <c r="L15" s="97"/>
      <c r="M15" s="97"/>
      <c r="N15" s="97"/>
      <c r="O15" s="98"/>
    </row>
    <row r="16" spans="1:24" ht="14.4" x14ac:dyDescent="0.3">
      <c r="A16" s="102"/>
      <c r="B16" s="45"/>
      <c r="C16" s="128"/>
      <c r="D16" s="128"/>
      <c r="E16" s="306" t="s">
        <v>827</v>
      </c>
      <c r="F16" s="306"/>
      <c r="G16" s="306"/>
      <c r="H16" s="306"/>
      <c r="I16" s="311">
        <f>SUM(I14:J15)</f>
        <v>471</v>
      </c>
      <c r="J16" s="312"/>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300" t="s">
        <v>817</v>
      </c>
      <c r="F20" s="300"/>
      <c r="G20" s="300"/>
      <c r="H20" s="300"/>
      <c r="I20" s="301">
        <v>253</v>
      </c>
      <c r="J20" s="302"/>
      <c r="K20" s="97"/>
      <c r="L20" s="97"/>
      <c r="M20" s="97"/>
      <c r="N20" s="97"/>
      <c r="O20" s="98"/>
    </row>
    <row r="21" spans="1:24" ht="13.8" x14ac:dyDescent="0.25">
      <c r="A21" s="102"/>
      <c r="B21" s="128"/>
      <c r="C21" s="128"/>
      <c r="D21" s="128"/>
      <c r="E21" s="310" t="s">
        <v>818</v>
      </c>
      <c r="F21" s="310"/>
      <c r="G21" s="310"/>
      <c r="H21" s="310"/>
      <c r="I21" s="313">
        <v>137</v>
      </c>
      <c r="J21" s="314"/>
      <c r="K21" s="97"/>
      <c r="L21" s="97"/>
      <c r="M21" s="97"/>
      <c r="N21" s="97"/>
      <c r="O21" s="98"/>
    </row>
    <row r="22" spans="1:24" ht="13.8" x14ac:dyDescent="0.25">
      <c r="A22" s="102"/>
      <c r="B22" s="128"/>
      <c r="C22" s="128"/>
      <c r="D22" s="128"/>
      <c r="E22" s="300" t="s">
        <v>819</v>
      </c>
      <c r="F22" s="300"/>
      <c r="G22" s="300"/>
      <c r="H22" s="300"/>
      <c r="I22" s="301">
        <v>40</v>
      </c>
      <c r="J22" s="302"/>
      <c r="K22" s="97"/>
      <c r="L22" s="97"/>
      <c r="M22" s="97"/>
      <c r="N22" s="97"/>
      <c r="O22" s="98"/>
    </row>
    <row r="23" spans="1:24" ht="13.8" x14ac:dyDescent="0.25">
      <c r="A23" s="102"/>
      <c r="B23" s="128"/>
      <c r="C23" s="128"/>
      <c r="D23" s="128"/>
      <c r="E23" s="310" t="s">
        <v>820</v>
      </c>
      <c r="F23" s="310"/>
      <c r="G23" s="310"/>
      <c r="H23" s="310"/>
      <c r="I23" s="304">
        <v>3</v>
      </c>
      <c r="J23" s="305"/>
      <c r="K23" s="97"/>
      <c r="L23" s="97"/>
      <c r="M23" s="97"/>
      <c r="N23" s="97"/>
      <c r="O23" s="98"/>
    </row>
    <row r="24" spans="1:24" ht="13.8" x14ac:dyDescent="0.25">
      <c r="A24" s="102"/>
      <c r="B24" s="128"/>
      <c r="C24" s="128"/>
      <c r="D24" s="128"/>
      <c r="E24" s="300" t="s">
        <v>821</v>
      </c>
      <c r="F24" s="300"/>
      <c r="G24" s="300"/>
      <c r="H24" s="300"/>
      <c r="I24" s="301">
        <v>0</v>
      </c>
      <c r="J24" s="302"/>
      <c r="K24" s="97"/>
      <c r="L24" s="97"/>
      <c r="M24" s="97"/>
      <c r="N24" s="97"/>
      <c r="O24" s="98"/>
    </row>
    <row r="25" spans="1:24" ht="13.8" x14ac:dyDescent="0.25">
      <c r="A25" s="102"/>
      <c r="B25" s="128"/>
      <c r="C25" s="128"/>
      <c r="D25" s="128"/>
      <c r="E25" s="310" t="s">
        <v>822</v>
      </c>
      <c r="F25" s="310"/>
      <c r="G25" s="310"/>
      <c r="H25" s="310"/>
      <c r="I25" s="304">
        <v>0</v>
      </c>
      <c r="J25" s="305"/>
      <c r="K25" s="97"/>
      <c r="L25" s="97"/>
      <c r="M25" s="97"/>
      <c r="N25" s="97"/>
      <c r="O25" s="98"/>
    </row>
    <row r="26" spans="1:24" ht="13.8" x14ac:dyDescent="0.25">
      <c r="A26" s="102"/>
      <c r="B26" s="128"/>
      <c r="C26" s="128"/>
      <c r="D26" s="128"/>
      <c r="E26" s="300" t="s">
        <v>823</v>
      </c>
      <c r="F26" s="300"/>
      <c r="G26" s="300"/>
      <c r="H26" s="300"/>
      <c r="I26" s="301">
        <v>38</v>
      </c>
      <c r="J26" s="302"/>
      <c r="K26" s="97"/>
      <c r="L26" s="97"/>
      <c r="M26" s="97"/>
      <c r="N26" s="97"/>
      <c r="O26" s="98"/>
    </row>
    <row r="27" spans="1:24" ht="14.4" x14ac:dyDescent="0.3">
      <c r="A27" s="102"/>
      <c r="B27" s="128"/>
      <c r="C27" s="128"/>
      <c r="D27" s="128"/>
      <c r="E27" s="306" t="s">
        <v>827</v>
      </c>
      <c r="F27" s="306"/>
      <c r="G27" s="306"/>
      <c r="H27" s="306"/>
      <c r="I27" s="311">
        <f>SUM(I20:J26)</f>
        <v>471</v>
      </c>
      <c r="J27" s="312"/>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18"/>
      <c r="B32" s="319"/>
      <c r="C32" s="319"/>
      <c r="D32" s="319"/>
      <c r="E32" s="319"/>
      <c r="F32" s="319"/>
      <c r="G32" s="319"/>
      <c r="H32" s="319"/>
      <c r="I32" s="319"/>
      <c r="J32" s="319"/>
      <c r="K32" s="319"/>
      <c r="L32" s="319"/>
      <c r="M32" s="319"/>
      <c r="N32" s="319"/>
      <c r="O32" s="320"/>
    </row>
    <row r="33" spans="1:24" ht="14.1" customHeight="1" x14ac:dyDescent="0.25">
      <c r="A33" s="321"/>
      <c r="B33" s="322"/>
      <c r="C33" s="322"/>
      <c r="D33" s="322"/>
      <c r="E33" s="322"/>
      <c r="F33" s="322"/>
      <c r="G33" s="322"/>
      <c r="H33" s="322"/>
      <c r="I33" s="322"/>
      <c r="J33" s="322"/>
      <c r="K33" s="322"/>
      <c r="L33" s="322"/>
      <c r="M33" s="322"/>
      <c r="N33" s="322"/>
      <c r="O33" s="323"/>
    </row>
    <row r="34" spans="1:24" ht="14.1" customHeight="1" x14ac:dyDescent="0.25">
      <c r="A34" s="321"/>
      <c r="B34" s="322"/>
      <c r="C34" s="322"/>
      <c r="D34" s="322"/>
      <c r="E34" s="322"/>
      <c r="F34" s="322"/>
      <c r="G34" s="322"/>
      <c r="H34" s="322"/>
      <c r="I34" s="322"/>
      <c r="J34" s="322"/>
      <c r="K34" s="322"/>
      <c r="L34" s="322"/>
      <c r="M34" s="322"/>
      <c r="N34" s="322"/>
      <c r="O34" s="323"/>
    </row>
    <row r="35" spans="1:24" ht="14.1" customHeight="1" x14ac:dyDescent="0.25">
      <c r="A35" s="321"/>
      <c r="B35" s="322"/>
      <c r="C35" s="322"/>
      <c r="D35" s="322"/>
      <c r="E35" s="322"/>
      <c r="F35" s="322"/>
      <c r="G35" s="322"/>
      <c r="H35" s="322"/>
      <c r="I35" s="322"/>
      <c r="J35" s="322"/>
      <c r="K35" s="322"/>
      <c r="L35" s="322"/>
      <c r="M35" s="322"/>
      <c r="N35" s="322"/>
      <c r="O35" s="323"/>
    </row>
    <row r="36" spans="1:24" ht="14.1" customHeight="1" x14ac:dyDescent="0.25">
      <c r="A36" s="321"/>
      <c r="B36" s="322"/>
      <c r="C36" s="322"/>
      <c r="D36" s="322"/>
      <c r="E36" s="322"/>
      <c r="F36" s="322"/>
      <c r="G36" s="322"/>
      <c r="H36" s="322"/>
      <c r="I36" s="322"/>
      <c r="J36" s="322"/>
      <c r="K36" s="322"/>
      <c r="L36" s="322"/>
      <c r="M36" s="322"/>
      <c r="N36" s="322"/>
      <c r="O36" s="323"/>
    </row>
    <row r="37" spans="1:24" ht="14.1" customHeight="1" x14ac:dyDescent="0.25">
      <c r="A37" s="321"/>
      <c r="B37" s="322"/>
      <c r="C37" s="322"/>
      <c r="D37" s="322"/>
      <c r="E37" s="322"/>
      <c r="F37" s="322"/>
      <c r="G37" s="322"/>
      <c r="H37" s="322"/>
      <c r="I37" s="322"/>
      <c r="J37" s="322"/>
      <c r="K37" s="322"/>
      <c r="L37" s="322"/>
      <c r="M37" s="322"/>
      <c r="N37" s="322"/>
      <c r="O37" s="323"/>
    </row>
    <row r="38" spans="1:24" ht="14.1" customHeight="1" x14ac:dyDescent="0.25">
      <c r="A38" s="321"/>
      <c r="B38" s="322"/>
      <c r="C38" s="322"/>
      <c r="D38" s="322"/>
      <c r="E38" s="322"/>
      <c r="F38" s="322"/>
      <c r="G38" s="322"/>
      <c r="H38" s="322"/>
      <c r="I38" s="322"/>
      <c r="J38" s="322"/>
      <c r="K38" s="322"/>
      <c r="L38" s="322"/>
      <c r="M38" s="322"/>
      <c r="N38" s="322"/>
      <c r="O38" s="323"/>
    </row>
    <row r="39" spans="1:24" ht="14.1" customHeight="1" x14ac:dyDescent="0.25">
      <c r="A39" s="321"/>
      <c r="B39" s="322"/>
      <c r="C39" s="322"/>
      <c r="D39" s="322"/>
      <c r="E39" s="322"/>
      <c r="F39" s="322"/>
      <c r="G39" s="322"/>
      <c r="H39" s="322"/>
      <c r="I39" s="322"/>
      <c r="J39" s="322"/>
      <c r="K39" s="322"/>
      <c r="L39" s="322"/>
      <c r="M39" s="322"/>
      <c r="N39" s="322"/>
      <c r="O39" s="323"/>
    </row>
    <row r="40" spans="1:24" ht="14.1" customHeight="1" x14ac:dyDescent="0.25">
      <c r="A40" s="321"/>
      <c r="B40" s="322"/>
      <c r="C40" s="322"/>
      <c r="D40" s="322"/>
      <c r="E40" s="322"/>
      <c r="F40" s="322"/>
      <c r="G40" s="322"/>
      <c r="H40" s="322"/>
      <c r="I40" s="322"/>
      <c r="J40" s="322"/>
      <c r="K40" s="322"/>
      <c r="L40" s="322"/>
      <c r="M40" s="322"/>
      <c r="N40" s="322"/>
      <c r="O40" s="323"/>
    </row>
    <row r="41" spans="1:24" ht="14.1" customHeight="1" x14ac:dyDescent="0.25">
      <c r="A41" s="321"/>
      <c r="B41" s="322"/>
      <c r="C41" s="322"/>
      <c r="D41" s="322"/>
      <c r="E41" s="322"/>
      <c r="F41" s="322"/>
      <c r="G41" s="322"/>
      <c r="H41" s="322"/>
      <c r="I41" s="322"/>
      <c r="J41" s="322"/>
      <c r="K41" s="322"/>
      <c r="L41" s="322"/>
      <c r="M41" s="322"/>
      <c r="N41" s="322"/>
      <c r="O41" s="323"/>
    </row>
    <row r="42" spans="1:24" ht="14.1" customHeight="1" x14ac:dyDescent="0.25">
      <c r="A42" s="321"/>
      <c r="B42" s="322"/>
      <c r="C42" s="322"/>
      <c r="D42" s="322"/>
      <c r="E42" s="322"/>
      <c r="F42" s="322"/>
      <c r="G42" s="322"/>
      <c r="H42" s="322"/>
      <c r="I42" s="322"/>
      <c r="J42" s="322"/>
      <c r="K42" s="322"/>
      <c r="L42" s="322"/>
      <c r="M42" s="322"/>
      <c r="N42" s="322"/>
      <c r="O42" s="323"/>
    </row>
    <row r="43" spans="1:24" ht="14.1" customHeight="1" x14ac:dyDescent="0.25">
      <c r="A43" s="324"/>
      <c r="B43" s="325"/>
      <c r="C43" s="325"/>
      <c r="D43" s="325"/>
      <c r="E43" s="325"/>
      <c r="F43" s="325"/>
      <c r="G43" s="325"/>
      <c r="H43" s="325"/>
      <c r="I43" s="325"/>
      <c r="J43" s="325"/>
      <c r="K43" s="325"/>
      <c r="L43" s="325"/>
      <c r="M43" s="325"/>
      <c r="N43" s="325"/>
      <c r="O43" s="326"/>
    </row>
    <row r="44" spans="1:24" s="135" customFormat="1" ht="14.1" customHeight="1" x14ac:dyDescent="0.25">
      <c r="A44" s="205"/>
      <c r="B44" s="205"/>
      <c r="C44" s="205"/>
      <c r="D44" s="205"/>
      <c r="E44" s="205"/>
      <c r="F44" s="149"/>
      <c r="G44" s="317"/>
      <c r="H44" s="317"/>
      <c r="I44" s="317"/>
      <c r="J44" s="317"/>
      <c r="K44" s="120"/>
      <c r="L44" s="134"/>
      <c r="M44" s="134"/>
      <c r="N44" s="315"/>
      <c r="O44" s="315"/>
      <c r="P44" s="134"/>
      <c r="Q44" s="134"/>
      <c r="R44" s="134"/>
      <c r="S44" s="134"/>
      <c r="T44" s="134"/>
      <c r="U44" s="134"/>
      <c r="V44" s="134"/>
      <c r="W44" s="134"/>
      <c r="X44" s="134"/>
    </row>
    <row r="45" spans="1:24" ht="14.4" x14ac:dyDescent="0.3">
      <c r="A45" s="73"/>
    </row>
    <row r="50" spans="1:24" s="135" customFormat="1" x14ac:dyDescent="0.25">
      <c r="A50" s="316"/>
      <c r="B50" s="316"/>
      <c r="C50" s="316"/>
      <c r="D50" s="316"/>
      <c r="E50" s="316"/>
      <c r="F50" s="316"/>
      <c r="G50" s="133"/>
      <c r="H50" s="133"/>
      <c r="I50" s="120"/>
      <c r="J50" s="120"/>
      <c r="K50" s="120"/>
      <c r="L50" s="134"/>
      <c r="M50" s="134"/>
      <c r="N50" s="315"/>
      <c r="O50" s="315"/>
      <c r="P50" s="134"/>
      <c r="Q50" s="134"/>
      <c r="R50" s="134"/>
      <c r="S50" s="134"/>
      <c r="T50" s="134"/>
      <c r="U50" s="134"/>
      <c r="V50" s="134"/>
      <c r="W50" s="134"/>
      <c r="X50" s="134"/>
    </row>
    <row r="68" spans="2:2" x14ac:dyDescent="0.25">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20" activePane="bottomLeft" state="frozen"/>
      <selection activeCell="B1" sqref="B1"/>
      <selection pane="bottomLeft" activeCell="I56" sqref="I56"/>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76" t="s">
        <v>843</v>
      </c>
      <c r="B1" s="377"/>
      <c r="C1" s="377"/>
      <c r="D1" s="377"/>
      <c r="E1" s="377"/>
      <c r="F1" s="377"/>
      <c r="G1" s="377"/>
      <c r="H1" s="377"/>
      <c r="I1" s="377"/>
      <c r="J1" s="377"/>
      <c r="K1" s="374" t="str">
        <f>'CONTACT INFORMATION'!$A$24</f>
        <v>Napa</v>
      </c>
      <c r="L1" s="374"/>
      <c r="M1" s="374"/>
      <c r="N1" s="374"/>
      <c r="O1" s="375"/>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71" t="s">
        <v>845</v>
      </c>
      <c r="B3" s="372"/>
      <c r="C3" s="372"/>
      <c r="D3" s="372"/>
      <c r="E3" s="372"/>
      <c r="F3" s="372"/>
      <c r="G3" s="372"/>
      <c r="H3" s="372"/>
      <c r="I3" s="372"/>
      <c r="J3" s="372"/>
      <c r="K3" s="372"/>
      <c r="L3" s="372"/>
      <c r="M3" s="372"/>
      <c r="N3" s="372"/>
      <c r="O3" s="373"/>
    </row>
    <row r="4" spans="1:37" s="42" customFormat="1" ht="44.25" customHeight="1" x14ac:dyDescent="0.25">
      <c r="A4" s="368" t="s">
        <v>925</v>
      </c>
      <c r="B4" s="369"/>
      <c r="C4" s="369"/>
      <c r="D4" s="369"/>
      <c r="E4" s="369"/>
      <c r="F4" s="369"/>
      <c r="G4" s="369"/>
      <c r="H4" s="369"/>
      <c r="I4" s="369"/>
      <c r="J4" s="369"/>
      <c r="K4" s="369"/>
      <c r="L4" s="369"/>
      <c r="M4" s="369"/>
      <c r="N4" s="369"/>
      <c r="O4" s="370"/>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78" t="s">
        <v>824</v>
      </c>
      <c r="D6" s="378"/>
      <c r="E6" s="378"/>
      <c r="F6" s="378"/>
      <c r="G6" s="378"/>
      <c r="H6" s="378"/>
      <c r="I6" s="378"/>
      <c r="J6" s="378"/>
      <c r="K6" s="378"/>
      <c r="L6" s="378"/>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5" t="s">
        <v>889</v>
      </c>
      <c r="E7" s="366"/>
      <c r="F7" s="366"/>
      <c r="G7" s="366"/>
      <c r="H7" s="366"/>
      <c r="I7" s="367"/>
      <c r="J7" s="359">
        <v>104</v>
      </c>
      <c r="K7" s="360"/>
      <c r="L7" s="45"/>
      <c r="M7" s="45"/>
      <c r="N7" s="45"/>
      <c r="O7" s="92"/>
    </row>
    <row r="8" spans="1:37" ht="14.1" customHeight="1" x14ac:dyDescent="0.25">
      <c r="A8" s="91"/>
      <c r="B8" s="128"/>
      <c r="C8" s="128"/>
      <c r="D8" s="353" t="s">
        <v>890</v>
      </c>
      <c r="E8" s="354"/>
      <c r="F8" s="354"/>
      <c r="G8" s="354"/>
      <c r="H8" s="354"/>
      <c r="I8" s="355"/>
      <c r="J8" s="361">
        <v>198</v>
      </c>
      <c r="K8" s="362"/>
      <c r="L8" s="125"/>
      <c r="M8" s="125"/>
      <c r="N8" s="125"/>
      <c r="O8" s="126"/>
      <c r="P8" s="214"/>
    </row>
    <row r="9" spans="1:37" ht="14.1" customHeight="1" x14ac:dyDescent="0.25">
      <c r="A9" s="91"/>
      <c r="B9" s="128"/>
      <c r="C9" s="128"/>
      <c r="D9" s="356" t="s">
        <v>827</v>
      </c>
      <c r="E9" s="357"/>
      <c r="F9" s="357"/>
      <c r="G9" s="357"/>
      <c r="H9" s="357"/>
      <c r="I9" s="358"/>
      <c r="J9" s="363">
        <f>SUM(I7:J8)</f>
        <v>302</v>
      </c>
      <c r="K9" s="364"/>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48" t="s">
        <v>825</v>
      </c>
      <c r="D11" s="348"/>
      <c r="E11" s="348"/>
      <c r="F11" s="348"/>
      <c r="G11" s="348"/>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49" t="s">
        <v>885</v>
      </c>
      <c r="E12" s="350"/>
      <c r="F12" s="350"/>
      <c r="G12" s="350"/>
      <c r="H12" s="350"/>
      <c r="I12" s="350"/>
      <c r="J12" s="301">
        <v>12</v>
      </c>
      <c r="K12" s="30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51" t="s">
        <v>891</v>
      </c>
      <c r="E13" s="352"/>
      <c r="F13" s="352"/>
      <c r="G13" s="352"/>
      <c r="H13" s="352"/>
      <c r="I13" s="352"/>
      <c r="J13" s="304">
        <v>6</v>
      </c>
      <c r="K13" s="305"/>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49" t="s">
        <v>892</v>
      </c>
      <c r="E14" s="350"/>
      <c r="F14" s="350"/>
      <c r="G14" s="350"/>
      <c r="H14" s="350"/>
      <c r="I14" s="350"/>
      <c r="J14" s="301">
        <v>214</v>
      </c>
      <c r="K14" s="30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51" t="s">
        <v>893</v>
      </c>
      <c r="E15" s="352"/>
      <c r="F15" s="352"/>
      <c r="G15" s="352"/>
      <c r="H15" s="352"/>
      <c r="I15" s="352"/>
      <c r="J15" s="304">
        <v>0</v>
      </c>
      <c r="K15" s="305"/>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49" t="s">
        <v>894</v>
      </c>
      <c r="E16" s="350"/>
      <c r="F16" s="350"/>
      <c r="G16" s="350"/>
      <c r="H16" s="350"/>
      <c r="I16" s="350"/>
      <c r="J16" s="301">
        <v>8</v>
      </c>
      <c r="K16" s="30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48" t="s">
        <v>826</v>
      </c>
      <c r="D18" s="348"/>
      <c r="E18" s="348"/>
      <c r="F18" s="348"/>
      <c r="G18" s="348"/>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33" t="s">
        <v>895</v>
      </c>
      <c r="E19" s="334"/>
      <c r="F19" s="334"/>
      <c r="G19" s="334"/>
      <c r="H19" s="334"/>
      <c r="I19" s="334"/>
      <c r="J19" s="335">
        <v>127</v>
      </c>
      <c r="K19" s="336"/>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29" t="s">
        <v>896</v>
      </c>
      <c r="E20" s="330"/>
      <c r="F20" s="330"/>
      <c r="G20" s="330"/>
      <c r="H20" s="330"/>
      <c r="I20" s="330"/>
      <c r="J20" s="331">
        <v>1</v>
      </c>
      <c r="K20" s="332"/>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33" t="s">
        <v>897</v>
      </c>
      <c r="E21" s="334"/>
      <c r="F21" s="334"/>
      <c r="G21" s="334"/>
      <c r="H21" s="334"/>
      <c r="I21" s="334"/>
      <c r="J21" s="335">
        <v>63</v>
      </c>
      <c r="K21" s="336"/>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29" t="s">
        <v>898</v>
      </c>
      <c r="E22" s="330"/>
      <c r="F22" s="330"/>
      <c r="G22" s="330"/>
      <c r="H22" s="330"/>
      <c r="I22" s="330"/>
      <c r="J22" s="331">
        <v>2</v>
      </c>
      <c r="K22" s="332"/>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33" t="s">
        <v>917</v>
      </c>
      <c r="E23" s="334"/>
      <c r="F23" s="334"/>
      <c r="G23" s="334"/>
      <c r="H23" s="334"/>
      <c r="I23" s="334"/>
      <c r="J23" s="335">
        <v>21</v>
      </c>
      <c r="K23" s="336"/>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29" t="s">
        <v>512</v>
      </c>
      <c r="E24" s="330"/>
      <c r="F24" s="330"/>
      <c r="G24" s="330"/>
      <c r="H24" s="330"/>
      <c r="I24" s="330"/>
      <c r="J24" s="331">
        <v>0</v>
      </c>
      <c r="K24" s="332"/>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33" t="s">
        <v>900</v>
      </c>
      <c r="E25" s="334"/>
      <c r="F25" s="334"/>
      <c r="G25" s="334"/>
      <c r="H25" s="334"/>
      <c r="I25" s="334"/>
      <c r="J25" s="335">
        <v>0</v>
      </c>
      <c r="K25" s="336"/>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37" t="s">
        <v>827</v>
      </c>
      <c r="E26" s="338"/>
      <c r="F26" s="338"/>
      <c r="G26" s="338"/>
      <c r="H26" s="338"/>
      <c r="I26" s="339"/>
      <c r="J26" s="311">
        <f>SUM(J19:K25)</f>
        <v>214</v>
      </c>
      <c r="K26" s="312"/>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0" t="s">
        <v>828</v>
      </c>
      <c r="D28" s="340"/>
      <c r="E28" s="340"/>
      <c r="F28" s="340"/>
      <c r="G28" s="340"/>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27" t="s">
        <v>899</v>
      </c>
      <c r="E29" s="327"/>
      <c r="F29" s="327"/>
      <c r="G29" s="327"/>
      <c r="H29" s="327"/>
      <c r="I29" s="327"/>
      <c r="J29" s="328">
        <v>18</v>
      </c>
      <c r="K29" s="32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41" t="s">
        <v>852</v>
      </c>
      <c r="D31" s="342"/>
      <c r="E31" s="342"/>
      <c r="F31" s="342"/>
      <c r="G31" s="125"/>
      <c r="H31" s="125"/>
      <c r="I31" s="125"/>
      <c r="J31" s="125"/>
      <c r="K31" s="125"/>
      <c r="L31" s="125"/>
      <c r="M31" s="125"/>
      <c r="N31" s="125"/>
      <c r="O31" s="126"/>
      <c r="P31" s="214"/>
    </row>
    <row r="32" spans="1:37" ht="13.5" customHeight="1" x14ac:dyDescent="0.25">
      <c r="A32" s="91"/>
      <c r="B32" s="45"/>
      <c r="C32" s="45"/>
      <c r="D32" s="381" t="s">
        <v>814</v>
      </c>
      <c r="E32" s="381"/>
      <c r="F32" s="381"/>
      <c r="G32" s="381"/>
      <c r="H32" s="381"/>
      <c r="I32" s="381"/>
      <c r="J32" s="346">
        <v>248</v>
      </c>
      <c r="K32" s="347"/>
      <c r="L32" s="125"/>
      <c r="M32" s="125"/>
      <c r="N32" s="125"/>
      <c r="O32" s="126"/>
      <c r="P32" s="214"/>
    </row>
    <row r="33" spans="1:37" ht="14.1" customHeight="1" x14ac:dyDescent="0.25">
      <c r="A33" s="91"/>
      <c r="B33" s="45"/>
      <c r="C33" s="45"/>
      <c r="D33" s="343" t="s">
        <v>815</v>
      </c>
      <c r="E33" s="344"/>
      <c r="F33" s="344"/>
      <c r="G33" s="344"/>
      <c r="H33" s="344"/>
      <c r="I33" s="345"/>
      <c r="J33" s="379">
        <v>54</v>
      </c>
      <c r="K33" s="380"/>
      <c r="L33" s="125"/>
      <c r="M33" s="125"/>
      <c r="N33" s="125"/>
      <c r="O33" s="126"/>
      <c r="P33" s="214"/>
    </row>
    <row r="34" spans="1:37" ht="14.1" customHeight="1" x14ac:dyDescent="0.25">
      <c r="A34" s="91"/>
      <c r="B34" s="45"/>
      <c r="C34" s="45"/>
      <c r="D34" s="382" t="s">
        <v>827</v>
      </c>
      <c r="E34" s="382"/>
      <c r="F34" s="382"/>
      <c r="G34" s="382"/>
      <c r="H34" s="382"/>
      <c r="I34" s="382"/>
      <c r="J34" s="363">
        <f>SUM(J32:K33)</f>
        <v>302</v>
      </c>
      <c r="K34" s="364"/>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83" t="s">
        <v>851</v>
      </c>
      <c r="D36" s="383"/>
      <c r="E36" s="383"/>
      <c r="F36" s="383"/>
      <c r="G36" s="383"/>
      <c r="H36" s="125"/>
      <c r="I36" s="125"/>
      <c r="J36" s="125"/>
      <c r="K36" s="125"/>
      <c r="L36" s="125"/>
      <c r="M36" s="125"/>
      <c r="N36" s="125"/>
      <c r="O36" s="126"/>
      <c r="P36" s="214"/>
    </row>
    <row r="37" spans="1:37" ht="14.1" customHeight="1" x14ac:dyDescent="0.25">
      <c r="A37" s="91"/>
      <c r="B37" s="45"/>
      <c r="C37" s="45"/>
      <c r="D37" s="384" t="s">
        <v>817</v>
      </c>
      <c r="E37" s="385"/>
      <c r="F37" s="385"/>
      <c r="G37" s="385"/>
      <c r="H37" s="385"/>
      <c r="I37" s="385"/>
      <c r="J37" s="301">
        <v>148</v>
      </c>
      <c r="K37" s="302"/>
      <c r="L37" s="125"/>
      <c r="M37" s="125"/>
      <c r="N37" s="125"/>
      <c r="O37" s="126"/>
      <c r="P37" s="214"/>
    </row>
    <row r="38" spans="1:37" s="1" customFormat="1" ht="14.1" customHeight="1" x14ac:dyDescent="0.3">
      <c r="A38" s="127"/>
      <c r="B38" s="128"/>
      <c r="C38" s="128"/>
      <c r="D38" s="343" t="s">
        <v>818</v>
      </c>
      <c r="E38" s="344"/>
      <c r="F38" s="344"/>
      <c r="G38" s="344"/>
      <c r="H38" s="344"/>
      <c r="I38" s="344"/>
      <c r="J38" s="304">
        <v>98</v>
      </c>
      <c r="K38" s="305"/>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84" t="s">
        <v>819</v>
      </c>
      <c r="E39" s="385"/>
      <c r="F39" s="385"/>
      <c r="G39" s="385"/>
      <c r="H39" s="385"/>
      <c r="I39" s="385"/>
      <c r="J39" s="301">
        <v>26</v>
      </c>
      <c r="K39" s="302"/>
      <c r="L39" s="125"/>
      <c r="M39" s="125"/>
      <c r="N39" s="125"/>
      <c r="O39" s="126"/>
      <c r="P39" s="214"/>
    </row>
    <row r="40" spans="1:37" ht="14.1" customHeight="1" x14ac:dyDescent="0.25">
      <c r="A40" s="91"/>
      <c r="B40" s="136"/>
      <c r="C40" s="128"/>
      <c r="D40" s="386" t="s">
        <v>820</v>
      </c>
      <c r="E40" s="387"/>
      <c r="F40" s="387"/>
      <c r="G40" s="387"/>
      <c r="H40" s="387"/>
      <c r="I40" s="387"/>
      <c r="J40" s="304">
        <v>1</v>
      </c>
      <c r="K40" s="305"/>
      <c r="L40" s="125"/>
      <c r="M40" s="125"/>
      <c r="N40" s="125"/>
      <c r="O40" s="126"/>
      <c r="P40" s="214"/>
    </row>
    <row r="41" spans="1:37" ht="14.1" customHeight="1" x14ac:dyDescent="0.25">
      <c r="A41" s="91"/>
      <c r="B41" s="136"/>
      <c r="C41" s="128"/>
      <c r="D41" s="384" t="s">
        <v>821</v>
      </c>
      <c r="E41" s="385"/>
      <c r="F41" s="385"/>
      <c r="G41" s="385"/>
      <c r="H41" s="385"/>
      <c r="I41" s="385"/>
      <c r="J41" s="301">
        <v>0</v>
      </c>
      <c r="K41" s="302"/>
      <c r="L41" s="125"/>
      <c r="M41" s="125"/>
      <c r="N41" s="125"/>
      <c r="O41" s="126"/>
      <c r="P41" s="214"/>
    </row>
    <row r="42" spans="1:37" s="1" customFormat="1" ht="14.1" customHeight="1" x14ac:dyDescent="0.25">
      <c r="A42" s="102"/>
      <c r="B42" s="136"/>
      <c r="C42" s="128"/>
      <c r="D42" s="343" t="s">
        <v>822</v>
      </c>
      <c r="E42" s="344"/>
      <c r="F42" s="344"/>
      <c r="G42" s="344"/>
      <c r="H42" s="344"/>
      <c r="I42" s="344"/>
      <c r="J42" s="304">
        <v>0</v>
      </c>
      <c r="K42" s="305"/>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84" t="s">
        <v>823</v>
      </c>
      <c r="E43" s="385"/>
      <c r="F43" s="385"/>
      <c r="G43" s="385"/>
      <c r="H43" s="385"/>
      <c r="I43" s="385"/>
      <c r="J43" s="301">
        <v>29</v>
      </c>
      <c r="K43" s="302"/>
      <c r="L43" s="125"/>
      <c r="M43" s="125"/>
      <c r="N43" s="125"/>
      <c r="O43" s="126"/>
      <c r="P43" s="214"/>
    </row>
    <row r="44" spans="1:37" ht="14.1" customHeight="1" x14ac:dyDescent="0.25">
      <c r="A44" s="91"/>
      <c r="B44" s="128"/>
      <c r="C44" s="128"/>
      <c r="D44" s="388" t="s">
        <v>827</v>
      </c>
      <c r="E44" s="389"/>
      <c r="F44" s="389"/>
      <c r="G44" s="389"/>
      <c r="H44" s="389"/>
      <c r="I44" s="389"/>
      <c r="J44" s="311">
        <f>SUM(J37:K43)</f>
        <v>302</v>
      </c>
      <c r="K44" s="312"/>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18"/>
      <c r="B48" s="319"/>
      <c r="C48" s="319"/>
      <c r="D48" s="319"/>
      <c r="E48" s="319"/>
      <c r="F48" s="319"/>
      <c r="G48" s="319"/>
      <c r="H48" s="319"/>
      <c r="I48" s="319"/>
      <c r="J48" s="319"/>
      <c r="K48" s="319"/>
      <c r="L48" s="319"/>
      <c r="M48" s="319"/>
      <c r="N48" s="319"/>
      <c r="O48" s="320"/>
    </row>
    <row r="49" spans="1:37" ht="14.1" customHeight="1" x14ac:dyDescent="0.25">
      <c r="A49" s="321"/>
      <c r="B49" s="322"/>
      <c r="C49" s="322"/>
      <c r="D49" s="322"/>
      <c r="E49" s="322"/>
      <c r="F49" s="322"/>
      <c r="G49" s="322"/>
      <c r="H49" s="322"/>
      <c r="I49" s="322"/>
      <c r="J49" s="322"/>
      <c r="K49" s="322"/>
      <c r="L49" s="322"/>
      <c r="M49" s="322"/>
      <c r="N49" s="322"/>
      <c r="O49" s="323"/>
    </row>
    <row r="50" spans="1:37" ht="14.1" customHeight="1" x14ac:dyDescent="0.25">
      <c r="A50" s="321"/>
      <c r="B50" s="322"/>
      <c r="C50" s="322"/>
      <c r="D50" s="322"/>
      <c r="E50" s="322"/>
      <c r="F50" s="322"/>
      <c r="G50" s="322"/>
      <c r="H50" s="322"/>
      <c r="I50" s="322"/>
      <c r="J50" s="322"/>
      <c r="K50" s="322"/>
      <c r="L50" s="322"/>
      <c r="M50" s="322"/>
      <c r="N50" s="322"/>
      <c r="O50" s="323"/>
    </row>
    <row r="51" spans="1:37" ht="14.1" customHeight="1" x14ac:dyDescent="0.25">
      <c r="A51" s="321"/>
      <c r="B51" s="322"/>
      <c r="C51" s="322"/>
      <c r="D51" s="322"/>
      <c r="E51" s="322"/>
      <c r="F51" s="322"/>
      <c r="G51" s="322"/>
      <c r="H51" s="322"/>
      <c r="I51" s="322"/>
      <c r="J51" s="322"/>
      <c r="K51" s="322"/>
      <c r="L51" s="322"/>
      <c r="M51" s="322"/>
      <c r="N51" s="322"/>
      <c r="O51" s="323"/>
    </row>
    <row r="52" spans="1:37" ht="7.5" customHeight="1" x14ac:dyDescent="0.25">
      <c r="A52" s="321"/>
      <c r="B52" s="322"/>
      <c r="C52" s="322"/>
      <c r="D52" s="322"/>
      <c r="E52" s="322"/>
      <c r="F52" s="322"/>
      <c r="G52" s="322"/>
      <c r="H52" s="322"/>
      <c r="I52" s="322"/>
      <c r="J52" s="322"/>
      <c r="K52" s="322"/>
      <c r="L52" s="322"/>
      <c r="M52" s="322"/>
      <c r="N52" s="322"/>
      <c r="O52" s="323"/>
    </row>
    <row r="53" spans="1:37" ht="7.5" customHeight="1" x14ac:dyDescent="0.25">
      <c r="A53" s="321"/>
      <c r="B53" s="322"/>
      <c r="C53" s="322"/>
      <c r="D53" s="322"/>
      <c r="E53" s="322"/>
      <c r="F53" s="322"/>
      <c r="G53" s="322"/>
      <c r="H53" s="322"/>
      <c r="I53" s="322"/>
      <c r="J53" s="322"/>
      <c r="K53" s="322"/>
      <c r="L53" s="322"/>
      <c r="M53" s="322"/>
      <c r="N53" s="322"/>
      <c r="O53" s="323"/>
    </row>
    <row r="54" spans="1:37" ht="7.5" customHeight="1" x14ac:dyDescent="0.25">
      <c r="A54" s="324"/>
      <c r="B54" s="325"/>
      <c r="C54" s="325"/>
      <c r="D54" s="325"/>
      <c r="E54" s="325"/>
      <c r="F54" s="325"/>
      <c r="G54" s="325"/>
      <c r="H54" s="325"/>
      <c r="I54" s="325"/>
      <c r="J54" s="325"/>
      <c r="K54" s="325"/>
      <c r="L54" s="325"/>
      <c r="M54" s="325"/>
      <c r="N54" s="325"/>
      <c r="O54" s="326"/>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E14" sqref="E14"/>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402" t="s">
        <v>843</v>
      </c>
      <c r="B1" s="403"/>
      <c r="C1" s="403"/>
      <c r="D1" s="403"/>
      <c r="E1" s="403"/>
      <c r="F1" s="403"/>
      <c r="G1" s="288" t="str">
        <f>'CONTACT INFORMATION'!$A$24</f>
        <v>Napa</v>
      </c>
      <c r="H1" s="288"/>
      <c r="I1" s="289"/>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71" t="s">
        <v>923</v>
      </c>
      <c r="B3" s="372"/>
      <c r="C3" s="372"/>
      <c r="D3" s="372"/>
      <c r="E3" s="372"/>
      <c r="F3" s="372"/>
      <c r="G3" s="372"/>
      <c r="H3" s="372"/>
      <c r="I3" s="373"/>
      <c r="J3" s="219"/>
      <c r="K3" s="219"/>
      <c r="L3" s="219"/>
      <c r="M3" s="219"/>
      <c r="N3" s="219"/>
      <c r="O3" s="219"/>
      <c r="P3" s="219"/>
      <c r="Q3" s="219"/>
      <c r="R3" s="219"/>
      <c r="S3" s="219"/>
      <c r="T3" s="219"/>
      <c r="U3" s="219"/>
    </row>
    <row r="4" spans="1:21" s="170" customFormat="1" ht="13.8" x14ac:dyDescent="0.25">
      <c r="A4" s="392" t="s">
        <v>883</v>
      </c>
      <c r="B4" s="393"/>
      <c r="C4" s="393"/>
      <c r="D4" s="393"/>
      <c r="E4" s="393"/>
      <c r="F4" s="393"/>
      <c r="G4" s="393"/>
      <c r="H4" s="393"/>
      <c r="I4" s="394"/>
      <c r="J4" s="219"/>
      <c r="K4" s="219"/>
      <c r="L4" s="219"/>
      <c r="M4" s="219"/>
      <c r="N4" s="219"/>
      <c r="O4" s="219"/>
      <c r="P4" s="219"/>
      <c r="Q4" s="219"/>
      <c r="R4" s="219"/>
      <c r="S4" s="219"/>
      <c r="T4" s="219"/>
      <c r="U4" s="219"/>
    </row>
    <row r="5" spans="1:21" s="199" customFormat="1" ht="21" customHeight="1" x14ac:dyDescent="0.25">
      <c r="A5" s="396" t="s">
        <v>926</v>
      </c>
      <c r="B5" s="397"/>
      <c r="C5" s="397"/>
      <c r="D5" s="397"/>
      <c r="E5" s="397"/>
      <c r="F5" s="397"/>
      <c r="G5" s="397"/>
      <c r="H5" s="397"/>
      <c r="I5" s="398"/>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0" t="s">
        <v>870</v>
      </c>
      <c r="C8" s="400"/>
      <c r="D8" s="184"/>
      <c r="E8" s="401"/>
      <c r="F8" s="401"/>
      <c r="G8" s="401"/>
      <c r="H8" s="180"/>
      <c r="I8" s="183"/>
    </row>
    <row r="9" spans="1:21" ht="13.8" x14ac:dyDescent="0.25">
      <c r="A9" s="165"/>
      <c r="B9" s="206"/>
      <c r="C9" s="399" t="s">
        <v>871</v>
      </c>
      <c r="D9" s="399"/>
      <c r="E9" s="399"/>
      <c r="F9" s="399"/>
      <c r="G9" s="328">
        <v>46</v>
      </c>
      <c r="H9" s="328"/>
      <c r="I9" s="183"/>
    </row>
    <row r="10" spans="1:21" ht="13.8" x14ac:dyDescent="0.25">
      <c r="A10" s="165"/>
      <c r="B10" s="206"/>
      <c r="C10" s="407" t="s">
        <v>872</v>
      </c>
      <c r="D10" s="407"/>
      <c r="E10" s="407"/>
      <c r="F10" s="407"/>
      <c r="G10" s="395">
        <v>72</v>
      </c>
      <c r="H10" s="395"/>
      <c r="I10" s="183"/>
    </row>
    <row r="11" spans="1:21" ht="13.8" x14ac:dyDescent="0.25">
      <c r="A11" s="165"/>
      <c r="B11" s="206"/>
      <c r="C11" s="399" t="s">
        <v>873</v>
      </c>
      <c r="D11" s="399"/>
      <c r="E11" s="399"/>
      <c r="F11" s="399"/>
      <c r="G11" s="328">
        <v>12</v>
      </c>
      <c r="H11" s="328"/>
      <c r="I11" s="183"/>
    </row>
    <row r="12" spans="1:21" ht="14.4" x14ac:dyDescent="0.3">
      <c r="A12" s="165"/>
      <c r="B12" s="177"/>
      <c r="C12" s="306" t="s">
        <v>827</v>
      </c>
      <c r="D12" s="306"/>
      <c r="E12" s="306"/>
      <c r="F12" s="306"/>
      <c r="G12" s="404">
        <f>SUM(G9:H11)</f>
        <v>130</v>
      </c>
      <c r="H12" s="404"/>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405" t="s">
        <v>874</v>
      </c>
      <c r="C15" s="405"/>
      <c r="D15" s="405"/>
      <c r="E15" s="405"/>
      <c r="F15" s="405"/>
      <c r="G15" s="405"/>
      <c r="H15" s="405"/>
      <c r="I15" s="406"/>
    </row>
    <row r="16" spans="1:21" ht="13.8" x14ac:dyDescent="0.25">
      <c r="A16" s="102"/>
      <c r="B16" s="128"/>
      <c r="C16" s="300" t="s">
        <v>814</v>
      </c>
      <c r="D16" s="300"/>
      <c r="E16" s="300"/>
      <c r="F16" s="300"/>
      <c r="G16" s="328"/>
      <c r="H16" s="328"/>
      <c r="I16" s="98"/>
    </row>
    <row r="17" spans="1:9" ht="13.8" x14ac:dyDescent="0.25">
      <c r="A17" s="102"/>
      <c r="B17" s="128"/>
      <c r="C17" s="310" t="s">
        <v>815</v>
      </c>
      <c r="D17" s="310"/>
      <c r="E17" s="310"/>
      <c r="F17" s="310"/>
      <c r="G17" s="395"/>
      <c r="H17" s="395"/>
      <c r="I17" s="98"/>
    </row>
    <row r="18" spans="1:9" ht="14.4" x14ac:dyDescent="0.3">
      <c r="A18" s="102"/>
      <c r="B18" s="128"/>
      <c r="C18" s="306" t="s">
        <v>827</v>
      </c>
      <c r="D18" s="306"/>
      <c r="E18" s="306"/>
      <c r="F18" s="306"/>
      <c r="G18" s="390">
        <f>SUM(G16:H17)</f>
        <v>0</v>
      </c>
      <c r="H18" s="390"/>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300" t="s">
        <v>819</v>
      </c>
      <c r="D22" s="300"/>
      <c r="E22" s="300"/>
      <c r="F22" s="300"/>
      <c r="G22" s="328"/>
      <c r="H22" s="328"/>
      <c r="I22" s="98"/>
    </row>
    <row r="23" spans="1:9" ht="13.8" x14ac:dyDescent="0.25">
      <c r="A23" s="102"/>
      <c r="B23" s="128"/>
      <c r="C23" s="310" t="s">
        <v>818</v>
      </c>
      <c r="D23" s="310"/>
      <c r="E23" s="310"/>
      <c r="F23" s="310"/>
      <c r="G23" s="391"/>
      <c r="H23" s="391"/>
      <c r="I23" s="98"/>
    </row>
    <row r="24" spans="1:9" ht="13.8" x14ac:dyDescent="0.25">
      <c r="A24" s="102"/>
      <c r="B24" s="128"/>
      <c r="C24" s="300" t="s">
        <v>817</v>
      </c>
      <c r="D24" s="300"/>
      <c r="E24" s="300"/>
      <c r="F24" s="300"/>
      <c r="G24" s="328"/>
      <c r="H24" s="328"/>
      <c r="I24" s="98"/>
    </row>
    <row r="25" spans="1:9" ht="13.8" x14ac:dyDescent="0.25">
      <c r="A25" s="102"/>
      <c r="B25" s="128"/>
      <c r="C25" s="303" t="s">
        <v>512</v>
      </c>
      <c r="D25" s="303"/>
      <c r="E25" s="303"/>
      <c r="F25" s="303"/>
      <c r="G25" s="395"/>
      <c r="H25" s="395"/>
      <c r="I25" s="98"/>
    </row>
    <row r="26" spans="1:9" ht="14.4" x14ac:dyDescent="0.3">
      <c r="A26" s="102"/>
      <c r="B26" s="128"/>
      <c r="C26" s="306" t="s">
        <v>827</v>
      </c>
      <c r="D26" s="306"/>
      <c r="E26" s="306"/>
      <c r="F26" s="306"/>
      <c r="G26" s="390">
        <f>SUM(G22:H25)</f>
        <v>0</v>
      </c>
      <c r="H26" s="390"/>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18"/>
      <c r="B33" s="319"/>
      <c r="C33" s="319"/>
      <c r="D33" s="319"/>
      <c r="E33" s="319"/>
      <c r="F33" s="319"/>
      <c r="G33" s="319"/>
      <c r="H33" s="319"/>
      <c r="I33" s="320"/>
    </row>
    <row r="34" spans="1:9" x14ac:dyDescent="0.25">
      <c r="A34" s="321"/>
      <c r="B34" s="322"/>
      <c r="C34" s="322"/>
      <c r="D34" s="322"/>
      <c r="E34" s="322"/>
      <c r="F34" s="322"/>
      <c r="G34" s="322"/>
      <c r="H34" s="322"/>
      <c r="I34" s="323"/>
    </row>
    <row r="35" spans="1:9" x14ac:dyDescent="0.25">
      <c r="A35" s="321"/>
      <c r="B35" s="322"/>
      <c r="C35" s="322"/>
      <c r="D35" s="322"/>
      <c r="E35" s="322"/>
      <c r="F35" s="322"/>
      <c r="G35" s="322"/>
      <c r="H35" s="322"/>
      <c r="I35" s="323"/>
    </row>
    <row r="36" spans="1:9" x14ac:dyDescent="0.25">
      <c r="A36" s="321"/>
      <c r="B36" s="322"/>
      <c r="C36" s="322"/>
      <c r="D36" s="322"/>
      <c r="E36" s="322"/>
      <c r="F36" s="322"/>
      <c r="G36" s="322"/>
      <c r="H36" s="322"/>
      <c r="I36" s="323"/>
    </row>
    <row r="37" spans="1:9" x14ac:dyDescent="0.25">
      <c r="A37" s="321"/>
      <c r="B37" s="322"/>
      <c r="C37" s="322"/>
      <c r="D37" s="322"/>
      <c r="E37" s="322"/>
      <c r="F37" s="322"/>
      <c r="G37" s="322"/>
      <c r="H37" s="322"/>
      <c r="I37" s="323"/>
    </row>
    <row r="38" spans="1:9" x14ac:dyDescent="0.25">
      <c r="A38" s="321"/>
      <c r="B38" s="322"/>
      <c r="C38" s="322"/>
      <c r="D38" s="322"/>
      <c r="E38" s="322"/>
      <c r="F38" s="322"/>
      <c r="G38" s="322"/>
      <c r="H38" s="322"/>
      <c r="I38" s="323"/>
    </row>
    <row r="39" spans="1:9" x14ac:dyDescent="0.25">
      <c r="A39" s="321"/>
      <c r="B39" s="322"/>
      <c r="C39" s="322"/>
      <c r="D39" s="322"/>
      <c r="E39" s="322"/>
      <c r="F39" s="322"/>
      <c r="G39" s="322"/>
      <c r="H39" s="322"/>
      <c r="I39" s="323"/>
    </row>
    <row r="40" spans="1:9" x14ac:dyDescent="0.25">
      <c r="A40" s="321"/>
      <c r="B40" s="322"/>
      <c r="C40" s="322"/>
      <c r="D40" s="322"/>
      <c r="E40" s="322"/>
      <c r="F40" s="322"/>
      <c r="G40" s="322"/>
      <c r="H40" s="322"/>
      <c r="I40" s="323"/>
    </row>
    <row r="41" spans="1:9" x14ac:dyDescent="0.25">
      <c r="A41" s="321"/>
      <c r="B41" s="322"/>
      <c r="C41" s="322"/>
      <c r="D41" s="322"/>
      <c r="E41" s="322"/>
      <c r="F41" s="322"/>
      <c r="G41" s="322"/>
      <c r="H41" s="322"/>
      <c r="I41" s="323"/>
    </row>
    <row r="42" spans="1:9" x14ac:dyDescent="0.25">
      <c r="A42" s="321"/>
      <c r="B42" s="322"/>
      <c r="C42" s="322"/>
      <c r="D42" s="322"/>
      <c r="E42" s="322"/>
      <c r="F42" s="322"/>
      <c r="G42" s="322"/>
      <c r="H42" s="322"/>
      <c r="I42" s="323"/>
    </row>
    <row r="43" spans="1:9" x14ac:dyDescent="0.25">
      <c r="A43" s="321"/>
      <c r="B43" s="322"/>
      <c r="C43" s="322"/>
      <c r="D43" s="322"/>
      <c r="E43" s="322"/>
      <c r="F43" s="322"/>
      <c r="G43" s="322"/>
      <c r="H43" s="322"/>
      <c r="I43" s="323"/>
    </row>
    <row r="44" spans="1:9" x14ac:dyDescent="0.25">
      <c r="A44" s="321"/>
      <c r="B44" s="322"/>
      <c r="C44" s="322"/>
      <c r="D44" s="322"/>
      <c r="E44" s="322"/>
      <c r="F44" s="322"/>
      <c r="G44" s="322"/>
      <c r="H44" s="322"/>
      <c r="I44" s="323"/>
    </row>
    <row r="45" spans="1:9" x14ac:dyDescent="0.25">
      <c r="A45" s="321"/>
      <c r="B45" s="322"/>
      <c r="C45" s="322"/>
      <c r="D45" s="322"/>
      <c r="E45" s="322"/>
      <c r="F45" s="322"/>
      <c r="G45" s="322"/>
      <c r="H45" s="322"/>
      <c r="I45" s="323"/>
    </row>
    <row r="46" spans="1:9" x14ac:dyDescent="0.25">
      <c r="A46" s="321"/>
      <c r="B46" s="322"/>
      <c r="C46" s="322"/>
      <c r="D46" s="322"/>
      <c r="E46" s="322"/>
      <c r="F46" s="322"/>
      <c r="G46" s="322"/>
      <c r="H46" s="322"/>
      <c r="I46" s="323"/>
    </row>
    <row r="47" spans="1:9" x14ac:dyDescent="0.25">
      <c r="A47" s="321"/>
      <c r="B47" s="322"/>
      <c r="C47" s="322"/>
      <c r="D47" s="322"/>
      <c r="E47" s="322"/>
      <c r="F47" s="322"/>
      <c r="G47" s="322"/>
      <c r="H47" s="322"/>
      <c r="I47" s="323"/>
    </row>
    <row r="48" spans="1:9" x14ac:dyDescent="0.25">
      <c r="A48" s="321"/>
      <c r="B48" s="322"/>
      <c r="C48" s="322"/>
      <c r="D48" s="322"/>
      <c r="E48" s="322"/>
      <c r="F48" s="322"/>
      <c r="G48" s="322"/>
      <c r="H48" s="322"/>
      <c r="I48" s="323"/>
    </row>
    <row r="49" spans="1:9" x14ac:dyDescent="0.25">
      <c r="A49" s="321"/>
      <c r="B49" s="322"/>
      <c r="C49" s="322"/>
      <c r="D49" s="322"/>
      <c r="E49" s="322"/>
      <c r="F49" s="322"/>
      <c r="G49" s="322"/>
      <c r="H49" s="322"/>
      <c r="I49" s="323"/>
    </row>
    <row r="50" spans="1:9" x14ac:dyDescent="0.25">
      <c r="A50" s="324"/>
      <c r="B50" s="325"/>
      <c r="C50" s="325"/>
      <c r="D50" s="325"/>
      <c r="E50" s="325"/>
      <c r="F50" s="325"/>
      <c r="G50" s="325"/>
      <c r="H50" s="325"/>
      <c r="I50" s="326"/>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9" width="9.109375" style="45"/>
    <col min="10" max="10" width="12.44140625" style="45" customWidth="1"/>
    <col min="11" max="11" width="9.109375" style="45"/>
    <col min="12" max="16384" width="9.109375" style="39"/>
  </cols>
  <sheetData>
    <row r="1" spans="1:15" ht="15.6" x14ac:dyDescent="0.3">
      <c r="A1" s="376" t="s">
        <v>846</v>
      </c>
      <c r="B1" s="377"/>
      <c r="C1" s="377"/>
      <c r="D1" s="377"/>
      <c r="E1" s="377"/>
      <c r="F1" s="377"/>
      <c r="G1" s="377"/>
      <c r="H1" s="374" t="str">
        <f>'CONTACT INFORMATION'!$A$24</f>
        <v>Napa</v>
      </c>
      <c r="I1" s="374"/>
      <c r="J1" s="375"/>
      <c r="K1" s="159"/>
      <c r="L1" s="189"/>
    </row>
    <row r="2" spans="1:15" ht="7.5" customHeight="1" x14ac:dyDescent="0.3">
      <c r="A2" s="57"/>
      <c r="B2" s="57"/>
      <c r="C2" s="57"/>
      <c r="D2" s="57"/>
      <c r="E2" s="57"/>
      <c r="F2" s="57"/>
      <c r="G2" s="57"/>
      <c r="H2" s="57"/>
      <c r="I2" s="57"/>
      <c r="J2" s="57"/>
      <c r="K2" s="224"/>
      <c r="L2" s="189"/>
    </row>
    <row r="3" spans="1:15" ht="13.8" x14ac:dyDescent="0.25">
      <c r="A3" s="417" t="s">
        <v>884</v>
      </c>
      <c r="B3" s="418"/>
      <c r="C3" s="418"/>
      <c r="D3" s="418"/>
      <c r="E3" s="418"/>
      <c r="F3" s="418"/>
      <c r="G3" s="418"/>
      <c r="H3" s="418"/>
      <c r="I3" s="418"/>
      <c r="J3" s="419"/>
    </row>
    <row r="4" spans="1:15" s="211" customFormat="1" ht="13.8" x14ac:dyDescent="0.25">
      <c r="A4" s="225"/>
      <c r="B4" s="185"/>
      <c r="C4" s="185"/>
      <c r="D4" s="185"/>
      <c r="E4" s="185"/>
      <c r="F4" s="185"/>
      <c r="G4" s="185"/>
      <c r="H4" s="185"/>
      <c r="I4" s="185"/>
      <c r="J4" s="186"/>
      <c r="K4" s="128"/>
    </row>
    <row r="5" spans="1:15" s="211" customFormat="1" ht="15" customHeight="1" x14ac:dyDescent="0.25">
      <c r="A5" s="420" t="s">
        <v>837</v>
      </c>
      <c r="B5" s="421"/>
      <c r="C5" s="421"/>
      <c r="D5" s="421"/>
      <c r="E5" s="421"/>
      <c r="F5" s="421"/>
      <c r="G5" s="421"/>
      <c r="H5" s="421"/>
      <c r="I5" s="421"/>
      <c r="J5" s="422"/>
      <c r="K5" s="128"/>
    </row>
    <row r="6" spans="1:15" s="211" customFormat="1" ht="15" customHeight="1" x14ac:dyDescent="0.25">
      <c r="A6" s="423"/>
      <c r="B6" s="424"/>
      <c r="C6" s="424"/>
      <c r="D6" s="424"/>
      <c r="E6" s="424"/>
      <c r="F6" s="424"/>
      <c r="G6" s="424"/>
      <c r="H6" s="424"/>
      <c r="I6" s="424"/>
      <c r="J6" s="425"/>
      <c r="K6" s="128"/>
    </row>
    <row r="7" spans="1:15" s="211" customFormat="1" ht="15" customHeight="1" x14ac:dyDescent="0.25">
      <c r="A7" s="426"/>
      <c r="B7" s="427"/>
      <c r="C7" s="427"/>
      <c r="D7" s="427"/>
      <c r="E7" s="427"/>
      <c r="F7" s="427"/>
      <c r="G7" s="427"/>
      <c r="H7" s="427"/>
      <c r="I7" s="427"/>
      <c r="J7" s="428"/>
      <c r="K7" s="128"/>
    </row>
    <row r="8" spans="1:15" s="211" customFormat="1" ht="15" customHeight="1" x14ac:dyDescent="0.25">
      <c r="A8" s="408" t="s">
        <v>946</v>
      </c>
      <c r="B8" s="409"/>
      <c r="C8" s="409"/>
      <c r="D8" s="409"/>
      <c r="E8" s="409"/>
      <c r="F8" s="409"/>
      <c r="G8" s="409"/>
      <c r="H8" s="409"/>
      <c r="I8" s="409"/>
      <c r="J8" s="410"/>
      <c r="K8" s="128"/>
      <c r="O8" s="226"/>
    </row>
    <row r="9" spans="1:15" s="211" customFormat="1" ht="15" customHeight="1" x14ac:dyDescent="0.25">
      <c r="A9" s="411"/>
      <c r="B9" s="412"/>
      <c r="C9" s="412"/>
      <c r="D9" s="412"/>
      <c r="E9" s="412"/>
      <c r="F9" s="412"/>
      <c r="G9" s="412"/>
      <c r="H9" s="412"/>
      <c r="I9" s="412"/>
      <c r="J9" s="413"/>
      <c r="K9" s="128"/>
    </row>
    <row r="10" spans="1:15" ht="14.25" customHeight="1" x14ac:dyDescent="0.25">
      <c r="A10" s="411"/>
      <c r="B10" s="412"/>
      <c r="C10" s="412"/>
      <c r="D10" s="412"/>
      <c r="E10" s="412"/>
      <c r="F10" s="412"/>
      <c r="G10" s="412"/>
      <c r="H10" s="412"/>
      <c r="I10" s="412"/>
      <c r="J10" s="413"/>
    </row>
    <row r="11" spans="1:15" x14ac:dyDescent="0.25">
      <c r="A11" s="411"/>
      <c r="B11" s="412"/>
      <c r="C11" s="412"/>
      <c r="D11" s="412"/>
      <c r="E11" s="412"/>
      <c r="F11" s="412"/>
      <c r="G11" s="412"/>
      <c r="H11" s="412"/>
      <c r="I11" s="412"/>
      <c r="J11" s="413"/>
    </row>
    <row r="12" spans="1:15" x14ac:dyDescent="0.25">
      <c r="A12" s="411"/>
      <c r="B12" s="412"/>
      <c r="C12" s="412"/>
      <c r="D12" s="412"/>
      <c r="E12" s="412"/>
      <c r="F12" s="412"/>
      <c r="G12" s="412"/>
      <c r="H12" s="412"/>
      <c r="I12" s="412"/>
      <c r="J12" s="413"/>
    </row>
    <row r="13" spans="1:15" x14ac:dyDescent="0.25">
      <c r="A13" s="411"/>
      <c r="B13" s="412"/>
      <c r="C13" s="412"/>
      <c r="D13" s="412"/>
      <c r="E13" s="412"/>
      <c r="F13" s="412"/>
      <c r="G13" s="412"/>
      <c r="H13" s="412"/>
      <c r="I13" s="412"/>
      <c r="J13" s="413"/>
    </row>
    <row r="14" spans="1:15" x14ac:dyDescent="0.25">
      <c r="A14" s="411"/>
      <c r="B14" s="412"/>
      <c r="C14" s="412"/>
      <c r="D14" s="412"/>
      <c r="E14" s="412"/>
      <c r="F14" s="412"/>
      <c r="G14" s="412"/>
      <c r="H14" s="412"/>
      <c r="I14" s="412"/>
      <c r="J14" s="413"/>
    </row>
    <row r="15" spans="1:15" x14ac:dyDescent="0.25">
      <c r="A15" s="411"/>
      <c r="B15" s="412"/>
      <c r="C15" s="412"/>
      <c r="D15" s="412"/>
      <c r="E15" s="412"/>
      <c r="F15" s="412"/>
      <c r="G15" s="412"/>
      <c r="H15" s="412"/>
      <c r="I15" s="412"/>
      <c r="J15" s="413"/>
    </row>
    <row r="16" spans="1:15" x14ac:dyDescent="0.25">
      <c r="A16" s="411"/>
      <c r="B16" s="412"/>
      <c r="C16" s="412"/>
      <c r="D16" s="412"/>
      <c r="E16" s="412"/>
      <c r="F16" s="412"/>
      <c r="G16" s="412"/>
      <c r="H16" s="412"/>
      <c r="I16" s="412"/>
      <c r="J16" s="413"/>
    </row>
    <row r="17" spans="1:10" x14ac:dyDescent="0.25">
      <c r="A17" s="411"/>
      <c r="B17" s="412"/>
      <c r="C17" s="412"/>
      <c r="D17" s="412"/>
      <c r="E17" s="412"/>
      <c r="F17" s="412"/>
      <c r="G17" s="412"/>
      <c r="H17" s="412"/>
      <c r="I17" s="412"/>
      <c r="J17" s="413"/>
    </row>
    <row r="18" spans="1:10" x14ac:dyDescent="0.25">
      <c r="A18" s="411"/>
      <c r="B18" s="412"/>
      <c r="C18" s="412"/>
      <c r="D18" s="412"/>
      <c r="E18" s="412"/>
      <c r="F18" s="412"/>
      <c r="G18" s="412"/>
      <c r="H18" s="412"/>
      <c r="I18" s="412"/>
      <c r="J18" s="413"/>
    </row>
    <row r="19" spans="1:10" x14ac:dyDescent="0.25">
      <c r="A19" s="411"/>
      <c r="B19" s="412"/>
      <c r="C19" s="412"/>
      <c r="D19" s="412"/>
      <c r="E19" s="412"/>
      <c r="F19" s="412"/>
      <c r="G19" s="412"/>
      <c r="H19" s="412"/>
      <c r="I19" s="412"/>
      <c r="J19" s="413"/>
    </row>
    <row r="20" spans="1:10" x14ac:dyDescent="0.25">
      <c r="A20" s="411"/>
      <c r="B20" s="412"/>
      <c r="C20" s="412"/>
      <c r="D20" s="412"/>
      <c r="E20" s="412"/>
      <c r="F20" s="412"/>
      <c r="G20" s="412"/>
      <c r="H20" s="412"/>
      <c r="I20" s="412"/>
      <c r="J20" s="413"/>
    </row>
    <row r="21" spans="1:10" x14ac:dyDescent="0.25">
      <c r="A21" s="411"/>
      <c r="B21" s="412"/>
      <c r="C21" s="412"/>
      <c r="D21" s="412"/>
      <c r="E21" s="412"/>
      <c r="F21" s="412"/>
      <c r="G21" s="412"/>
      <c r="H21" s="412"/>
      <c r="I21" s="412"/>
      <c r="J21" s="413"/>
    </row>
    <row r="22" spans="1:10" x14ac:dyDescent="0.25">
      <c r="A22" s="411"/>
      <c r="B22" s="412"/>
      <c r="C22" s="412"/>
      <c r="D22" s="412"/>
      <c r="E22" s="412"/>
      <c r="F22" s="412"/>
      <c r="G22" s="412"/>
      <c r="H22" s="412"/>
      <c r="I22" s="412"/>
      <c r="J22" s="413"/>
    </row>
    <row r="23" spans="1:10" x14ac:dyDescent="0.25">
      <c r="A23" s="411"/>
      <c r="B23" s="412"/>
      <c r="C23" s="412"/>
      <c r="D23" s="412"/>
      <c r="E23" s="412"/>
      <c r="F23" s="412"/>
      <c r="G23" s="412"/>
      <c r="H23" s="412"/>
      <c r="I23" s="412"/>
      <c r="J23" s="413"/>
    </row>
    <row r="24" spans="1:10" x14ac:dyDescent="0.25">
      <c r="A24" s="411"/>
      <c r="B24" s="412"/>
      <c r="C24" s="412"/>
      <c r="D24" s="412"/>
      <c r="E24" s="412"/>
      <c r="F24" s="412"/>
      <c r="G24" s="412"/>
      <c r="H24" s="412"/>
      <c r="I24" s="412"/>
      <c r="J24" s="413"/>
    </row>
    <row r="25" spans="1:10" x14ac:dyDescent="0.25">
      <c r="A25" s="411"/>
      <c r="B25" s="412"/>
      <c r="C25" s="412"/>
      <c r="D25" s="412"/>
      <c r="E25" s="412"/>
      <c r="F25" s="412"/>
      <c r="G25" s="412"/>
      <c r="H25" s="412"/>
      <c r="I25" s="412"/>
      <c r="J25" s="413"/>
    </row>
    <row r="26" spans="1:10" x14ac:dyDescent="0.25">
      <c r="A26" s="411"/>
      <c r="B26" s="412"/>
      <c r="C26" s="412"/>
      <c r="D26" s="412"/>
      <c r="E26" s="412"/>
      <c r="F26" s="412"/>
      <c r="G26" s="412"/>
      <c r="H26" s="412"/>
      <c r="I26" s="412"/>
      <c r="J26" s="413"/>
    </row>
    <row r="27" spans="1:10" x14ac:dyDescent="0.25">
      <c r="A27" s="411"/>
      <c r="B27" s="412"/>
      <c r="C27" s="412"/>
      <c r="D27" s="412"/>
      <c r="E27" s="412"/>
      <c r="F27" s="412"/>
      <c r="G27" s="412"/>
      <c r="H27" s="412"/>
      <c r="I27" s="412"/>
      <c r="J27" s="413"/>
    </row>
    <row r="28" spans="1:10" x14ac:dyDescent="0.25">
      <c r="A28" s="411"/>
      <c r="B28" s="412"/>
      <c r="C28" s="412"/>
      <c r="D28" s="412"/>
      <c r="E28" s="412"/>
      <c r="F28" s="412"/>
      <c r="G28" s="412"/>
      <c r="H28" s="412"/>
      <c r="I28" s="412"/>
      <c r="J28" s="413"/>
    </row>
    <row r="29" spans="1:10" x14ac:dyDescent="0.25">
      <c r="A29" s="411"/>
      <c r="B29" s="412"/>
      <c r="C29" s="412"/>
      <c r="D29" s="412"/>
      <c r="E29" s="412"/>
      <c r="F29" s="412"/>
      <c r="G29" s="412"/>
      <c r="H29" s="412"/>
      <c r="I29" s="412"/>
      <c r="J29" s="413"/>
    </row>
    <row r="30" spans="1:10" x14ac:dyDescent="0.25">
      <c r="A30" s="411"/>
      <c r="B30" s="412"/>
      <c r="C30" s="412"/>
      <c r="D30" s="412"/>
      <c r="E30" s="412"/>
      <c r="F30" s="412"/>
      <c r="G30" s="412"/>
      <c r="H30" s="412"/>
      <c r="I30" s="412"/>
      <c r="J30" s="413"/>
    </row>
    <row r="31" spans="1:10" x14ac:dyDescent="0.25">
      <c r="A31" s="411"/>
      <c r="B31" s="412"/>
      <c r="C31" s="412"/>
      <c r="D31" s="412"/>
      <c r="E31" s="412"/>
      <c r="F31" s="412"/>
      <c r="G31" s="412"/>
      <c r="H31" s="412"/>
      <c r="I31" s="412"/>
      <c r="J31" s="413"/>
    </row>
    <row r="32" spans="1:10" x14ac:dyDescent="0.25">
      <c r="A32" s="411"/>
      <c r="B32" s="412"/>
      <c r="C32" s="412"/>
      <c r="D32" s="412"/>
      <c r="E32" s="412"/>
      <c r="F32" s="412"/>
      <c r="G32" s="412"/>
      <c r="H32" s="412"/>
      <c r="I32" s="412"/>
      <c r="J32" s="413"/>
    </row>
    <row r="33" spans="1:10" x14ac:dyDescent="0.25">
      <c r="A33" s="411"/>
      <c r="B33" s="412"/>
      <c r="C33" s="412"/>
      <c r="D33" s="412"/>
      <c r="E33" s="412"/>
      <c r="F33" s="412"/>
      <c r="G33" s="412"/>
      <c r="H33" s="412"/>
      <c r="I33" s="412"/>
      <c r="J33" s="413"/>
    </row>
    <row r="34" spans="1:10" x14ac:dyDescent="0.25">
      <c r="A34" s="411"/>
      <c r="B34" s="412"/>
      <c r="C34" s="412"/>
      <c r="D34" s="412"/>
      <c r="E34" s="412"/>
      <c r="F34" s="412"/>
      <c r="G34" s="412"/>
      <c r="H34" s="412"/>
      <c r="I34" s="412"/>
      <c r="J34" s="413"/>
    </row>
    <row r="35" spans="1:10" x14ac:dyDescent="0.25">
      <c r="A35" s="411"/>
      <c r="B35" s="412"/>
      <c r="C35" s="412"/>
      <c r="D35" s="412"/>
      <c r="E35" s="412"/>
      <c r="F35" s="412"/>
      <c r="G35" s="412"/>
      <c r="H35" s="412"/>
      <c r="I35" s="412"/>
      <c r="J35" s="413"/>
    </row>
    <row r="36" spans="1:10" x14ac:dyDescent="0.25">
      <c r="A36" s="411"/>
      <c r="B36" s="412"/>
      <c r="C36" s="412"/>
      <c r="D36" s="412"/>
      <c r="E36" s="412"/>
      <c r="F36" s="412"/>
      <c r="G36" s="412"/>
      <c r="H36" s="412"/>
      <c r="I36" s="412"/>
      <c r="J36" s="413"/>
    </row>
    <row r="37" spans="1:10" x14ac:dyDescent="0.25">
      <c r="A37" s="411"/>
      <c r="B37" s="412"/>
      <c r="C37" s="412"/>
      <c r="D37" s="412"/>
      <c r="E37" s="412"/>
      <c r="F37" s="412"/>
      <c r="G37" s="412"/>
      <c r="H37" s="412"/>
      <c r="I37" s="412"/>
      <c r="J37" s="413"/>
    </row>
    <row r="38" spans="1:10" x14ac:dyDescent="0.25">
      <c r="A38" s="411"/>
      <c r="B38" s="412"/>
      <c r="C38" s="412"/>
      <c r="D38" s="412"/>
      <c r="E38" s="412"/>
      <c r="F38" s="412"/>
      <c r="G38" s="412"/>
      <c r="H38" s="412"/>
      <c r="I38" s="412"/>
      <c r="J38" s="413"/>
    </row>
    <row r="39" spans="1:10" x14ac:dyDescent="0.25">
      <c r="A39" s="411"/>
      <c r="B39" s="412"/>
      <c r="C39" s="412"/>
      <c r="D39" s="412"/>
      <c r="E39" s="412"/>
      <c r="F39" s="412"/>
      <c r="G39" s="412"/>
      <c r="H39" s="412"/>
      <c r="I39" s="412"/>
      <c r="J39" s="413"/>
    </row>
    <row r="40" spans="1:10" x14ac:dyDescent="0.25">
      <c r="A40" s="411"/>
      <c r="B40" s="412"/>
      <c r="C40" s="412"/>
      <c r="D40" s="412"/>
      <c r="E40" s="412"/>
      <c r="F40" s="412"/>
      <c r="G40" s="412"/>
      <c r="H40" s="412"/>
      <c r="I40" s="412"/>
      <c r="J40" s="413"/>
    </row>
    <row r="41" spans="1:10" x14ac:dyDescent="0.25">
      <c r="A41" s="411"/>
      <c r="B41" s="412"/>
      <c r="C41" s="412"/>
      <c r="D41" s="412"/>
      <c r="E41" s="412"/>
      <c r="F41" s="412"/>
      <c r="G41" s="412"/>
      <c r="H41" s="412"/>
      <c r="I41" s="412"/>
      <c r="J41" s="413"/>
    </row>
    <row r="42" spans="1:10" x14ac:dyDescent="0.25">
      <c r="A42" s="411"/>
      <c r="B42" s="412"/>
      <c r="C42" s="412"/>
      <c r="D42" s="412"/>
      <c r="E42" s="412"/>
      <c r="F42" s="412"/>
      <c r="G42" s="412"/>
      <c r="H42" s="412"/>
      <c r="I42" s="412"/>
      <c r="J42" s="413"/>
    </row>
    <row r="43" spans="1:10" x14ac:dyDescent="0.25">
      <c r="A43" s="411"/>
      <c r="B43" s="412"/>
      <c r="C43" s="412"/>
      <c r="D43" s="412"/>
      <c r="E43" s="412"/>
      <c r="F43" s="412"/>
      <c r="G43" s="412"/>
      <c r="H43" s="412"/>
      <c r="I43" s="412"/>
      <c r="J43" s="413"/>
    </row>
    <row r="44" spans="1:10" x14ac:dyDescent="0.25">
      <c r="A44" s="411"/>
      <c r="B44" s="412"/>
      <c r="C44" s="412"/>
      <c r="D44" s="412"/>
      <c r="E44" s="412"/>
      <c r="F44" s="412"/>
      <c r="G44" s="412"/>
      <c r="H44" s="412"/>
      <c r="I44" s="412"/>
      <c r="J44" s="413"/>
    </row>
    <row r="45" spans="1:10" x14ac:dyDescent="0.25">
      <c r="A45" s="411"/>
      <c r="B45" s="412"/>
      <c r="C45" s="412"/>
      <c r="D45" s="412"/>
      <c r="E45" s="412"/>
      <c r="F45" s="412"/>
      <c r="G45" s="412"/>
      <c r="H45" s="412"/>
      <c r="I45" s="412"/>
      <c r="J45" s="413"/>
    </row>
    <row r="46" spans="1:10" x14ac:dyDescent="0.25">
      <c r="A46" s="411"/>
      <c r="B46" s="412"/>
      <c r="C46" s="412"/>
      <c r="D46" s="412"/>
      <c r="E46" s="412"/>
      <c r="F46" s="412"/>
      <c r="G46" s="412"/>
      <c r="H46" s="412"/>
      <c r="I46" s="412"/>
      <c r="J46" s="413"/>
    </row>
    <row r="47" spans="1:10" x14ac:dyDescent="0.25">
      <c r="A47" s="411"/>
      <c r="B47" s="412"/>
      <c r="C47" s="412"/>
      <c r="D47" s="412"/>
      <c r="E47" s="412"/>
      <c r="F47" s="412"/>
      <c r="G47" s="412"/>
      <c r="H47" s="412"/>
      <c r="I47" s="412"/>
      <c r="J47" s="413"/>
    </row>
    <row r="48" spans="1:10" x14ac:dyDescent="0.25">
      <c r="A48" s="411"/>
      <c r="B48" s="412"/>
      <c r="C48" s="412"/>
      <c r="D48" s="412"/>
      <c r="E48" s="412"/>
      <c r="F48" s="412"/>
      <c r="G48" s="412"/>
      <c r="H48" s="412"/>
      <c r="I48" s="412"/>
      <c r="J48" s="413"/>
    </row>
    <row r="49" spans="1:10" x14ac:dyDescent="0.25">
      <c r="A49" s="411"/>
      <c r="B49" s="412"/>
      <c r="C49" s="412"/>
      <c r="D49" s="412"/>
      <c r="E49" s="412"/>
      <c r="F49" s="412"/>
      <c r="G49" s="412"/>
      <c r="H49" s="412"/>
      <c r="I49" s="412"/>
      <c r="J49" s="413"/>
    </row>
    <row r="50" spans="1:10" x14ac:dyDescent="0.25">
      <c r="A50" s="411"/>
      <c r="B50" s="412"/>
      <c r="C50" s="412"/>
      <c r="D50" s="412"/>
      <c r="E50" s="412"/>
      <c r="F50" s="412"/>
      <c r="G50" s="412"/>
      <c r="H50" s="412"/>
      <c r="I50" s="412"/>
      <c r="J50" s="413"/>
    </row>
    <row r="51" spans="1:10" x14ac:dyDescent="0.25">
      <c r="A51" s="411"/>
      <c r="B51" s="412"/>
      <c r="C51" s="412"/>
      <c r="D51" s="412"/>
      <c r="E51" s="412"/>
      <c r="F51" s="412"/>
      <c r="G51" s="412"/>
      <c r="H51" s="412"/>
      <c r="I51" s="412"/>
      <c r="J51" s="413"/>
    </row>
    <row r="52" spans="1:10" x14ac:dyDescent="0.25">
      <c r="A52" s="411"/>
      <c r="B52" s="412"/>
      <c r="C52" s="412"/>
      <c r="D52" s="412"/>
      <c r="E52" s="412"/>
      <c r="F52" s="412"/>
      <c r="G52" s="412"/>
      <c r="H52" s="412"/>
      <c r="I52" s="412"/>
      <c r="J52" s="413"/>
    </row>
    <row r="53" spans="1:10" x14ac:dyDescent="0.25">
      <c r="A53" s="411"/>
      <c r="B53" s="412"/>
      <c r="C53" s="412"/>
      <c r="D53" s="412"/>
      <c r="E53" s="412"/>
      <c r="F53" s="412"/>
      <c r="G53" s="412"/>
      <c r="H53" s="412"/>
      <c r="I53" s="412"/>
      <c r="J53" s="413"/>
    </row>
    <row r="54" spans="1:10" x14ac:dyDescent="0.25">
      <c r="A54" s="411"/>
      <c r="B54" s="412"/>
      <c r="C54" s="412"/>
      <c r="D54" s="412"/>
      <c r="E54" s="412"/>
      <c r="F54" s="412"/>
      <c r="G54" s="412"/>
      <c r="H54" s="412"/>
      <c r="I54" s="412"/>
      <c r="J54" s="413"/>
    </row>
    <row r="55" spans="1:10" x14ac:dyDescent="0.25">
      <c r="A55" s="411"/>
      <c r="B55" s="412"/>
      <c r="C55" s="412"/>
      <c r="D55" s="412"/>
      <c r="E55" s="412"/>
      <c r="F55" s="412"/>
      <c r="G55" s="412"/>
      <c r="H55" s="412"/>
      <c r="I55" s="412"/>
      <c r="J55" s="413"/>
    </row>
    <row r="56" spans="1:10" x14ac:dyDescent="0.25">
      <c r="A56" s="414"/>
      <c r="B56" s="415"/>
      <c r="C56" s="415"/>
      <c r="D56" s="415"/>
      <c r="E56" s="415"/>
      <c r="F56" s="415"/>
      <c r="G56" s="415"/>
      <c r="H56" s="415"/>
      <c r="I56" s="415"/>
      <c r="J56" s="416"/>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940" yWindow="618"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scale="97"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16"/>
  <sheetViews>
    <sheetView showGridLines="0" topLeftCell="A236" zoomScale="110" zoomScaleNormal="110" workbookViewId="0">
      <selection activeCell="A250" sqref="A1:XFD104857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76" t="s">
        <v>848</v>
      </c>
      <c r="B1" s="377"/>
      <c r="C1" s="377"/>
      <c r="D1" s="377"/>
      <c r="E1" s="377"/>
      <c r="F1" s="377"/>
      <c r="G1" s="377"/>
      <c r="H1" s="374" t="str">
        <f>'CONTACT INFORMATION'!$A$24</f>
        <v>Napa</v>
      </c>
      <c r="I1" s="374"/>
      <c r="J1" s="375"/>
    </row>
    <row r="2" spans="1:13" ht="9" customHeight="1" x14ac:dyDescent="0.25">
      <c r="A2" s="45"/>
      <c r="B2" s="45"/>
      <c r="C2" s="45"/>
      <c r="D2" s="45"/>
      <c r="E2" s="45"/>
      <c r="F2" s="45"/>
      <c r="G2" s="45"/>
      <c r="H2" s="45"/>
      <c r="I2" s="45"/>
      <c r="J2" s="45"/>
    </row>
    <row r="3" spans="1:13" ht="12" customHeight="1" x14ac:dyDescent="0.25">
      <c r="A3" s="513" t="s">
        <v>914</v>
      </c>
      <c r="B3" s="513"/>
      <c r="C3" s="513"/>
      <c r="D3" s="513"/>
      <c r="E3" s="513"/>
      <c r="F3" s="513"/>
      <c r="G3" s="513"/>
      <c r="H3" s="513"/>
      <c r="I3" s="513"/>
      <c r="J3" s="513"/>
    </row>
    <row r="4" spans="1:13" ht="14.1" customHeight="1" x14ac:dyDescent="0.25">
      <c r="A4" s="513"/>
      <c r="B4" s="513"/>
      <c r="C4" s="513"/>
      <c r="D4" s="513"/>
      <c r="E4" s="513"/>
      <c r="F4" s="513"/>
      <c r="G4" s="513"/>
      <c r="H4" s="513"/>
      <c r="I4" s="513"/>
      <c r="J4" s="513"/>
    </row>
    <row r="5" spans="1:13" ht="14.1" customHeight="1" x14ac:dyDescent="0.25">
      <c r="A5" s="513"/>
      <c r="B5" s="513"/>
      <c r="C5" s="513"/>
      <c r="D5" s="513"/>
      <c r="E5" s="513"/>
      <c r="F5" s="513"/>
      <c r="G5" s="513"/>
      <c r="H5" s="513"/>
      <c r="I5" s="513"/>
      <c r="J5" s="513"/>
    </row>
    <row r="6" spans="1:13" ht="14.1" customHeight="1" x14ac:dyDescent="0.25">
      <c r="A6" s="513"/>
      <c r="B6" s="513"/>
      <c r="C6" s="513"/>
      <c r="D6" s="513"/>
      <c r="E6" s="513"/>
      <c r="F6" s="513"/>
      <c r="G6" s="513"/>
      <c r="H6" s="513"/>
      <c r="I6" s="513"/>
      <c r="J6" s="513"/>
      <c r="M6" s="45"/>
    </row>
    <row r="7" spans="1:13" ht="9" customHeight="1" x14ac:dyDescent="0.25">
      <c r="A7" s="513"/>
      <c r="B7" s="513"/>
      <c r="C7" s="513"/>
      <c r="D7" s="513"/>
      <c r="E7" s="513"/>
      <c r="F7" s="513"/>
      <c r="G7" s="513"/>
      <c r="H7" s="513"/>
      <c r="I7" s="513"/>
      <c r="J7" s="513"/>
      <c r="M7" s="45"/>
    </row>
    <row r="8" spans="1:13" ht="10.5" customHeight="1" x14ac:dyDescent="0.25"/>
    <row r="9" spans="1:13" ht="14.1" customHeight="1" x14ac:dyDescent="0.25">
      <c r="A9" s="286" t="s">
        <v>836</v>
      </c>
      <c r="B9" s="286"/>
      <c r="C9" s="286"/>
      <c r="D9" s="286"/>
      <c r="E9" s="286"/>
      <c r="F9" s="286"/>
      <c r="G9" s="286"/>
      <c r="H9" s="286"/>
      <c r="I9" s="286"/>
      <c r="J9" s="286"/>
    </row>
    <row r="10" spans="1:13" ht="14.1" customHeight="1" x14ac:dyDescent="0.25">
      <c r="A10" s="286"/>
      <c r="B10" s="286"/>
      <c r="C10" s="286"/>
      <c r="D10" s="286"/>
      <c r="E10" s="286"/>
      <c r="F10" s="286"/>
      <c r="G10" s="286"/>
      <c r="H10" s="286"/>
      <c r="I10" s="286"/>
      <c r="J10" s="286"/>
    </row>
    <row r="11" spans="1:13" ht="14.1" customHeight="1" x14ac:dyDescent="0.25">
      <c r="A11" s="286"/>
      <c r="B11" s="286"/>
      <c r="C11" s="286"/>
      <c r="D11" s="286"/>
      <c r="E11" s="286"/>
      <c r="F11" s="286"/>
      <c r="G11" s="286"/>
      <c r="H11" s="286"/>
      <c r="I11" s="286"/>
      <c r="J11" s="286"/>
    </row>
    <row r="12" spans="1:13" ht="12.75" customHeight="1" x14ac:dyDescent="0.25">
      <c r="A12" s="122"/>
      <c r="B12" s="122"/>
      <c r="C12" s="122"/>
      <c r="D12" s="122"/>
      <c r="E12" s="122"/>
      <c r="F12" s="122"/>
      <c r="G12" s="122"/>
      <c r="H12" s="122"/>
      <c r="I12" s="122"/>
      <c r="J12" s="122"/>
      <c r="M12" s="45"/>
    </row>
    <row r="13" spans="1:13" ht="13.8" x14ac:dyDescent="0.25">
      <c r="A13" s="516" t="s">
        <v>464</v>
      </c>
      <c r="B13" s="516"/>
      <c r="C13" s="516"/>
      <c r="D13" s="516"/>
      <c r="E13" s="516"/>
      <c r="F13" s="516"/>
      <c r="G13" s="516"/>
      <c r="H13" s="516"/>
      <c r="I13" s="516"/>
      <c r="J13" s="516"/>
    </row>
    <row r="14" spans="1:13" ht="18" customHeight="1" thickBot="1" x14ac:dyDescent="0.3">
      <c r="A14" s="47"/>
      <c r="B14" s="48" t="s">
        <v>466</v>
      </c>
      <c r="C14" s="517" t="s">
        <v>467</v>
      </c>
      <c r="D14" s="517"/>
      <c r="E14" s="517"/>
      <c r="F14" s="49"/>
      <c r="G14" s="48" t="s">
        <v>466</v>
      </c>
      <c r="H14" s="517" t="s">
        <v>467</v>
      </c>
      <c r="I14" s="517"/>
      <c r="J14" s="517"/>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517" t="s">
        <v>467</v>
      </c>
      <c r="D20" s="517"/>
      <c r="E20" s="517"/>
      <c r="F20" s="53"/>
      <c r="G20" s="48" t="s">
        <v>466</v>
      </c>
      <c r="H20" s="517" t="s">
        <v>467</v>
      </c>
      <c r="I20" s="517"/>
      <c r="J20" s="517"/>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517" t="s">
        <v>467</v>
      </c>
      <c r="D41" s="517"/>
      <c r="E41" s="517"/>
      <c r="F41" s="53"/>
      <c r="G41" s="48" t="s">
        <v>466</v>
      </c>
      <c r="H41" s="517" t="s">
        <v>467</v>
      </c>
      <c r="I41" s="517"/>
      <c r="J41" s="517"/>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86" t="s">
        <v>915</v>
      </c>
      <c r="B47" s="502"/>
      <c r="C47" s="502"/>
      <c r="D47" s="502"/>
      <c r="E47" s="502"/>
      <c r="F47" s="502"/>
      <c r="G47" s="502"/>
      <c r="H47" s="502"/>
      <c r="I47" s="502"/>
      <c r="J47" s="502"/>
    </row>
    <row r="48" spans="1:10" x14ac:dyDescent="0.25">
      <c r="A48" s="502"/>
      <c r="B48" s="502"/>
      <c r="C48" s="502"/>
      <c r="D48" s="502"/>
      <c r="E48" s="502"/>
      <c r="F48" s="502"/>
      <c r="G48" s="502"/>
      <c r="H48" s="502"/>
      <c r="I48" s="502"/>
      <c r="J48" s="502"/>
    </row>
    <row r="49" spans="1:11" x14ac:dyDescent="0.25">
      <c r="A49" s="502"/>
      <c r="B49" s="502"/>
      <c r="C49" s="502"/>
      <c r="D49" s="502"/>
      <c r="E49" s="502"/>
      <c r="F49" s="502"/>
      <c r="G49" s="502"/>
      <c r="H49" s="502"/>
      <c r="I49" s="502"/>
      <c r="J49" s="502"/>
    </row>
    <row r="50" spans="1:11" x14ac:dyDescent="0.25">
      <c r="A50" s="502"/>
      <c r="B50" s="502"/>
      <c r="C50" s="502"/>
      <c r="D50" s="502"/>
      <c r="E50" s="502"/>
      <c r="F50" s="502"/>
      <c r="G50" s="502"/>
      <c r="H50" s="502"/>
      <c r="I50" s="502"/>
      <c r="J50" s="502"/>
    </row>
    <row r="51" spans="1:11" x14ac:dyDescent="0.25">
      <c r="A51" s="502"/>
      <c r="B51" s="502"/>
      <c r="C51" s="502"/>
      <c r="D51" s="502"/>
      <c r="E51" s="502"/>
      <c r="F51" s="502"/>
      <c r="G51" s="502"/>
      <c r="H51" s="502"/>
      <c r="I51" s="502"/>
      <c r="J51" s="502"/>
    </row>
    <row r="52" spans="1:11" ht="12.75" hidden="1" customHeight="1" x14ac:dyDescent="0.25">
      <c r="A52" s="502"/>
      <c r="B52" s="502"/>
      <c r="C52" s="502"/>
      <c r="D52" s="502"/>
      <c r="E52" s="502"/>
      <c r="F52" s="502"/>
      <c r="G52" s="502"/>
      <c r="H52" s="502"/>
      <c r="I52" s="502"/>
      <c r="J52" s="502"/>
    </row>
    <row r="53" spans="1:11" ht="12.75" hidden="1" customHeight="1" x14ac:dyDescent="0.25">
      <c r="A53" s="502"/>
      <c r="B53" s="502"/>
      <c r="C53" s="502"/>
      <c r="D53" s="502"/>
      <c r="E53" s="502"/>
      <c r="F53" s="502"/>
      <c r="G53" s="502"/>
      <c r="H53" s="502"/>
      <c r="I53" s="502"/>
      <c r="J53" s="502"/>
    </row>
    <row r="54" spans="1:11" ht="12.75" hidden="1" customHeight="1" x14ac:dyDescent="0.25">
      <c r="A54" s="502"/>
      <c r="B54" s="502"/>
      <c r="C54" s="502"/>
      <c r="D54" s="502"/>
      <c r="E54" s="502"/>
      <c r="F54" s="502"/>
      <c r="G54" s="502"/>
      <c r="H54" s="502"/>
      <c r="I54" s="502"/>
      <c r="J54" s="502"/>
    </row>
    <row r="55" spans="1:11" ht="12.75" hidden="1" customHeight="1" x14ac:dyDescent="0.25">
      <c r="A55" s="502"/>
      <c r="B55" s="502"/>
      <c r="C55" s="502"/>
      <c r="D55" s="502"/>
      <c r="E55" s="502"/>
      <c r="F55" s="502"/>
      <c r="G55" s="502"/>
      <c r="H55" s="502"/>
      <c r="I55" s="502"/>
      <c r="J55" s="502"/>
    </row>
    <row r="56" spans="1:11" x14ac:dyDescent="0.25">
      <c r="A56" s="502"/>
      <c r="B56" s="502"/>
      <c r="C56" s="502"/>
      <c r="D56" s="502"/>
      <c r="E56" s="502"/>
      <c r="F56" s="502"/>
      <c r="G56" s="502"/>
      <c r="H56" s="502"/>
      <c r="I56" s="502"/>
      <c r="J56" s="502"/>
    </row>
    <row r="57" spans="1:11" x14ac:dyDescent="0.25">
      <c r="A57" s="503"/>
      <c r="B57" s="503"/>
      <c r="C57" s="503"/>
      <c r="D57" s="503"/>
      <c r="E57" s="503"/>
      <c r="F57" s="503"/>
      <c r="G57" s="503"/>
      <c r="H57" s="503"/>
      <c r="I57" s="503"/>
      <c r="J57" s="503"/>
      <c r="K57" s="503"/>
    </row>
    <row r="58" spans="1:11" x14ac:dyDescent="0.25">
      <c r="A58" s="503"/>
      <c r="B58" s="503"/>
      <c r="C58" s="503"/>
      <c r="D58" s="503"/>
      <c r="E58" s="503"/>
      <c r="F58" s="503"/>
      <c r="G58" s="503"/>
      <c r="H58" s="503"/>
      <c r="I58" s="503"/>
      <c r="J58" s="503"/>
      <c r="K58" s="503"/>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528"/>
      <c r="J64" s="529"/>
    </row>
    <row r="65" spans="1:10" ht="15.75" customHeight="1" x14ac:dyDescent="0.3">
      <c r="A65" s="376" t="s">
        <v>848</v>
      </c>
      <c r="B65" s="377"/>
      <c r="C65" s="377"/>
      <c r="D65" s="377"/>
      <c r="E65" s="377"/>
      <c r="F65" s="377"/>
      <c r="G65" s="377"/>
      <c r="H65" s="374" t="str">
        <f>'CONTACT INFORMATION'!$A$24</f>
        <v>Napa</v>
      </c>
      <c r="I65" s="374"/>
      <c r="J65" s="375"/>
    </row>
    <row r="66" spans="1:10" ht="12" customHeight="1" x14ac:dyDescent="0.25">
      <c r="A66" s="74"/>
      <c r="B66" s="74"/>
      <c r="C66" s="74"/>
      <c r="D66" s="74"/>
      <c r="E66" s="74"/>
      <c r="F66" s="74"/>
      <c r="G66" s="74"/>
      <c r="H66" s="74"/>
      <c r="I66" s="74"/>
      <c r="J66" s="74"/>
    </row>
    <row r="67" spans="1:10" ht="12.75" customHeight="1" x14ac:dyDescent="0.25">
      <c r="B67" s="260" t="s">
        <v>538</v>
      </c>
      <c r="C67" s="260"/>
      <c r="D67" s="260"/>
      <c r="E67" s="260"/>
      <c r="F67" s="260"/>
      <c r="G67" s="260"/>
      <c r="H67" s="260"/>
      <c r="I67" s="260"/>
      <c r="J67" s="56"/>
    </row>
    <row r="68" spans="1:10" ht="12.75" customHeight="1" x14ac:dyDescent="0.25">
      <c r="A68" s="56"/>
      <c r="B68" s="260"/>
      <c r="C68" s="260"/>
      <c r="D68" s="260"/>
      <c r="E68" s="260"/>
      <c r="F68" s="260"/>
      <c r="G68" s="260"/>
      <c r="H68" s="260"/>
      <c r="I68" s="260"/>
      <c r="J68" s="56"/>
    </row>
    <row r="69" spans="1:10" x14ac:dyDescent="0.25">
      <c r="A69" s="56"/>
      <c r="B69" s="260"/>
      <c r="C69" s="260"/>
      <c r="D69" s="260"/>
      <c r="E69" s="260"/>
      <c r="F69" s="260"/>
      <c r="G69" s="260"/>
      <c r="H69" s="260"/>
      <c r="I69" s="260"/>
      <c r="J69" s="56"/>
    </row>
    <row r="70" spans="1:10" ht="12.9" customHeight="1" x14ac:dyDescent="0.25">
      <c r="A70" s="56"/>
      <c r="B70" s="115"/>
      <c r="C70" s="115"/>
      <c r="D70" s="115"/>
      <c r="E70" s="115"/>
      <c r="F70" s="115"/>
      <c r="G70" s="115"/>
      <c r="H70" s="115"/>
      <c r="I70" s="115"/>
      <c r="J70" s="115"/>
    </row>
    <row r="71" spans="1:10" ht="12.75" customHeight="1" x14ac:dyDescent="0.25">
      <c r="A71" s="56"/>
      <c r="B71" s="260" t="s">
        <v>214</v>
      </c>
      <c r="C71" s="260"/>
      <c r="D71" s="260"/>
      <c r="E71" s="260"/>
      <c r="F71" s="260"/>
      <c r="G71" s="260"/>
      <c r="H71" s="260"/>
      <c r="I71" s="260"/>
      <c r="J71" s="56"/>
    </row>
    <row r="72" spans="1:10" ht="12.75" customHeight="1" x14ac:dyDescent="0.25">
      <c r="A72" s="56"/>
      <c r="B72" s="260"/>
      <c r="C72" s="260"/>
      <c r="D72" s="260"/>
      <c r="E72" s="260"/>
      <c r="F72" s="260"/>
      <c r="G72" s="260"/>
      <c r="H72" s="260"/>
      <c r="I72" s="260"/>
      <c r="J72" s="56"/>
    </row>
    <row r="73" spans="1:10" x14ac:dyDescent="0.25">
      <c r="A73" s="56"/>
      <c r="B73" s="260"/>
      <c r="C73" s="260"/>
      <c r="D73" s="260"/>
      <c r="E73" s="260"/>
      <c r="F73" s="260"/>
      <c r="G73" s="260"/>
      <c r="H73" s="260"/>
      <c r="I73" s="260"/>
      <c r="J73" s="56"/>
    </row>
    <row r="74" spans="1:10" ht="12.75" customHeight="1" x14ac:dyDescent="0.25">
      <c r="A74" s="56"/>
      <c r="B74" s="260"/>
      <c r="C74" s="260"/>
      <c r="D74" s="260"/>
      <c r="E74" s="260"/>
      <c r="F74" s="260"/>
      <c r="G74" s="260"/>
      <c r="H74" s="260"/>
      <c r="I74" s="260"/>
      <c r="J74" s="56"/>
    </row>
    <row r="75" spans="1:10" ht="12.9" customHeight="1" x14ac:dyDescent="0.25">
      <c r="A75" s="56"/>
      <c r="B75" s="260"/>
      <c r="C75" s="260"/>
      <c r="D75" s="260"/>
      <c r="E75" s="260"/>
      <c r="F75" s="260"/>
      <c r="G75" s="260"/>
      <c r="H75" s="260"/>
      <c r="I75" s="260"/>
      <c r="J75" s="115"/>
    </row>
    <row r="76" spans="1:10" ht="12.9" customHeight="1" x14ac:dyDescent="0.25">
      <c r="A76" s="56"/>
      <c r="B76" s="115"/>
      <c r="C76" s="115"/>
      <c r="D76" s="115"/>
      <c r="E76" s="115"/>
      <c r="F76" s="115"/>
      <c r="G76" s="115"/>
      <c r="H76" s="115"/>
      <c r="I76" s="115"/>
      <c r="J76" s="115"/>
    </row>
    <row r="77" spans="1:10" ht="12.75" customHeight="1" x14ac:dyDescent="0.25">
      <c r="A77" s="45"/>
      <c r="B77" s="260" t="s">
        <v>833</v>
      </c>
      <c r="C77" s="260"/>
      <c r="D77" s="260"/>
      <c r="E77" s="260"/>
      <c r="F77" s="260"/>
      <c r="G77" s="260"/>
      <c r="H77" s="260"/>
      <c r="I77" s="260"/>
      <c r="J77" s="56"/>
    </row>
    <row r="78" spans="1:10" ht="12.75" customHeight="1" x14ac:dyDescent="0.25">
      <c r="A78" s="45"/>
      <c r="B78" s="260"/>
      <c r="C78" s="260"/>
      <c r="D78" s="260"/>
      <c r="E78" s="260"/>
      <c r="F78" s="260"/>
      <c r="G78" s="260"/>
      <c r="H78" s="260"/>
      <c r="I78" s="260"/>
      <c r="J78" s="56"/>
    </row>
    <row r="79" spans="1:10" ht="12.9" customHeight="1" x14ac:dyDescent="0.25">
      <c r="A79" s="45"/>
      <c r="B79" s="260"/>
      <c r="C79" s="260"/>
      <c r="D79" s="260"/>
      <c r="E79" s="260"/>
      <c r="F79" s="260"/>
      <c r="G79" s="260"/>
      <c r="H79" s="260"/>
      <c r="I79" s="260"/>
      <c r="J79" s="115"/>
    </row>
    <row r="80" spans="1:10" ht="12.9" customHeight="1" x14ac:dyDescent="0.25">
      <c r="A80" s="45"/>
      <c r="B80" s="203"/>
      <c r="C80" s="203"/>
      <c r="D80" s="203"/>
      <c r="E80" s="203"/>
      <c r="F80" s="203"/>
      <c r="G80" s="203"/>
      <c r="H80" s="203"/>
      <c r="I80" s="203"/>
      <c r="J80" s="115"/>
    </row>
    <row r="81" spans="1:10" ht="12.75" customHeight="1" x14ac:dyDescent="0.25">
      <c r="A81" s="45"/>
      <c r="B81" s="512" t="s">
        <v>841</v>
      </c>
      <c r="C81" s="512"/>
      <c r="D81" s="512"/>
      <c r="E81" s="512"/>
      <c r="F81" s="512"/>
      <c r="G81" s="512"/>
      <c r="H81" s="512"/>
      <c r="I81" s="512"/>
      <c r="J81" s="56"/>
    </row>
    <row r="82" spans="1:10" x14ac:dyDescent="0.25">
      <c r="A82" s="45"/>
      <c r="B82" s="512"/>
      <c r="C82" s="512"/>
      <c r="D82" s="512"/>
      <c r="E82" s="512"/>
      <c r="F82" s="512"/>
      <c r="G82" s="512"/>
      <c r="H82" s="512"/>
      <c r="I82" s="512"/>
      <c r="J82" s="56"/>
    </row>
    <row r="83" spans="1:10" x14ac:dyDescent="0.25">
      <c r="A83" s="45"/>
      <c r="B83" s="512"/>
      <c r="C83" s="512"/>
      <c r="D83" s="512"/>
      <c r="E83" s="512"/>
      <c r="F83" s="512"/>
      <c r="G83" s="512"/>
      <c r="H83" s="512"/>
      <c r="I83" s="512"/>
      <c r="J83" s="56"/>
    </row>
    <row r="84" spans="1:10" ht="12.9" customHeight="1" x14ac:dyDescent="0.25">
      <c r="A84" s="45"/>
      <c r="B84" s="512"/>
      <c r="C84" s="512"/>
      <c r="D84" s="512"/>
      <c r="E84" s="512"/>
      <c r="F84" s="512"/>
      <c r="G84" s="512"/>
      <c r="H84" s="512"/>
      <c r="I84" s="512"/>
      <c r="J84" s="115"/>
    </row>
    <row r="85" spans="1:10" ht="12.9" customHeight="1" x14ac:dyDescent="0.25">
      <c r="A85" s="45"/>
      <c r="B85" s="115"/>
      <c r="C85" s="115"/>
      <c r="D85" s="115"/>
      <c r="E85" s="115"/>
      <c r="F85" s="115"/>
      <c r="G85" s="115"/>
      <c r="H85" s="115"/>
      <c r="I85" s="115"/>
      <c r="J85" s="115"/>
    </row>
    <row r="86" spans="1:10" ht="12.75" customHeight="1" x14ac:dyDescent="0.25">
      <c r="A86" s="45"/>
      <c r="B86" s="260" t="s">
        <v>834</v>
      </c>
      <c r="C86" s="260"/>
      <c r="D86" s="260"/>
      <c r="E86" s="260"/>
      <c r="F86" s="260"/>
      <c r="G86" s="260"/>
      <c r="H86" s="260"/>
      <c r="I86" s="260"/>
      <c r="J86" s="74"/>
    </row>
    <row r="87" spans="1:10" x14ac:dyDescent="0.25">
      <c r="A87" s="45"/>
      <c r="B87" s="260"/>
      <c r="C87" s="260"/>
      <c r="D87" s="260"/>
      <c r="E87" s="260"/>
      <c r="F87" s="260"/>
      <c r="G87" s="260"/>
      <c r="H87" s="260"/>
      <c r="I87" s="260"/>
      <c r="J87" s="74"/>
    </row>
    <row r="88" spans="1:10" x14ac:dyDescent="0.25">
      <c r="A88" s="45"/>
      <c r="B88" s="260"/>
      <c r="C88" s="260"/>
      <c r="D88" s="260"/>
      <c r="E88" s="260"/>
      <c r="F88" s="260"/>
      <c r="G88" s="260"/>
      <c r="H88" s="260"/>
      <c r="I88" s="260"/>
      <c r="J88" s="74"/>
    </row>
    <row r="89" spans="1:10" ht="12.9" customHeight="1" x14ac:dyDescent="0.25">
      <c r="A89" s="45"/>
      <c r="B89" s="201"/>
      <c r="C89" s="201"/>
      <c r="D89" s="201"/>
      <c r="E89" s="201"/>
      <c r="F89" s="201"/>
      <c r="G89" s="201"/>
      <c r="H89" s="201"/>
      <c r="I89" s="201"/>
      <c r="J89" s="201"/>
    </row>
    <row r="90" spans="1:10" ht="12.75" customHeight="1" x14ac:dyDescent="0.25">
      <c r="A90" s="45"/>
      <c r="B90" s="260" t="s">
        <v>812</v>
      </c>
      <c r="C90" s="260"/>
      <c r="D90" s="260"/>
      <c r="E90" s="260"/>
      <c r="F90" s="260"/>
      <c r="G90" s="260"/>
      <c r="H90" s="260"/>
      <c r="I90" s="260"/>
      <c r="J90" s="74"/>
    </row>
    <row r="91" spans="1:10" ht="24.75" customHeight="1" x14ac:dyDescent="0.25">
      <c r="A91" s="45"/>
      <c r="B91" s="260"/>
      <c r="C91" s="260"/>
      <c r="D91" s="260"/>
      <c r="E91" s="260"/>
      <c r="F91" s="260"/>
      <c r="G91" s="260"/>
      <c r="H91" s="260"/>
      <c r="I91" s="26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530" t="s">
        <v>840</v>
      </c>
      <c r="B94" s="531"/>
      <c r="C94" s="531"/>
      <c r="D94" s="531"/>
      <c r="E94" s="531"/>
      <c r="F94" s="531"/>
      <c r="G94" s="531"/>
      <c r="H94" s="531"/>
      <c r="I94" s="531"/>
      <c r="J94" s="531"/>
    </row>
    <row r="95" spans="1:10" x14ac:dyDescent="0.25">
      <c r="A95" s="531"/>
      <c r="B95" s="531"/>
      <c r="C95" s="531"/>
      <c r="D95" s="531"/>
      <c r="E95" s="531"/>
      <c r="F95" s="531"/>
      <c r="G95" s="531"/>
      <c r="H95" s="531"/>
      <c r="I95" s="531"/>
      <c r="J95" s="531"/>
    </row>
    <row r="96" spans="1:10" x14ac:dyDescent="0.25">
      <c r="A96" s="531"/>
      <c r="B96" s="531"/>
      <c r="C96" s="531"/>
      <c r="D96" s="531"/>
      <c r="E96" s="531"/>
      <c r="F96" s="531"/>
      <c r="G96" s="531"/>
      <c r="H96" s="531"/>
      <c r="I96" s="531"/>
      <c r="J96" s="531"/>
    </row>
    <row r="97" spans="1:11" ht="12.75" hidden="1" customHeight="1" x14ac:dyDescent="0.25">
      <c r="A97" s="531"/>
      <c r="B97" s="531"/>
      <c r="C97" s="531"/>
      <c r="D97" s="531"/>
      <c r="E97" s="531"/>
      <c r="F97" s="531"/>
      <c r="G97" s="531"/>
      <c r="H97" s="531"/>
      <c r="I97" s="531"/>
      <c r="J97" s="531"/>
    </row>
    <row r="98" spans="1:11" ht="12.75" hidden="1" customHeight="1" x14ac:dyDescent="0.25">
      <c r="A98" s="531"/>
      <c r="B98" s="531"/>
      <c r="C98" s="531"/>
      <c r="D98" s="531"/>
      <c r="E98" s="531"/>
      <c r="F98" s="531"/>
      <c r="G98" s="531"/>
      <c r="H98" s="531"/>
      <c r="I98" s="531"/>
      <c r="J98" s="531"/>
    </row>
    <row r="99" spans="1:11" ht="12.75" hidden="1" customHeight="1" x14ac:dyDescent="0.25">
      <c r="A99" s="531"/>
      <c r="B99" s="531"/>
      <c r="C99" s="531"/>
      <c r="D99" s="531"/>
      <c r="E99" s="531"/>
      <c r="F99" s="531"/>
      <c r="G99" s="531"/>
      <c r="H99" s="531"/>
      <c r="I99" s="531"/>
      <c r="J99" s="531"/>
    </row>
    <row r="100" spans="1:11" ht="12.75" hidden="1" customHeight="1" x14ac:dyDescent="0.25">
      <c r="A100" s="531"/>
      <c r="B100" s="531"/>
      <c r="C100" s="531"/>
      <c r="D100" s="531"/>
      <c r="E100" s="531"/>
      <c r="F100" s="531"/>
      <c r="G100" s="531"/>
      <c r="H100" s="531"/>
      <c r="I100" s="531"/>
      <c r="J100" s="531"/>
    </row>
    <row r="101" spans="1:11" ht="4.5" customHeight="1" x14ac:dyDescent="0.25">
      <c r="A101" s="531"/>
      <c r="B101" s="531"/>
      <c r="C101" s="531"/>
      <c r="D101" s="531"/>
      <c r="E101" s="531"/>
      <c r="F101" s="531"/>
      <c r="G101" s="531"/>
      <c r="H101" s="531"/>
      <c r="I101" s="531"/>
      <c r="J101" s="531"/>
    </row>
    <row r="102" spans="1:11" ht="7.5" customHeight="1" x14ac:dyDescent="0.25">
      <c r="A102" s="121"/>
      <c r="B102" s="121"/>
      <c r="C102" s="121"/>
      <c r="D102" s="121"/>
      <c r="E102" s="121"/>
      <c r="F102" s="121"/>
      <c r="G102" s="121"/>
      <c r="H102" s="121"/>
      <c r="I102" s="121"/>
      <c r="J102" s="121"/>
    </row>
    <row r="103" spans="1:11" ht="12.75" customHeight="1" x14ac:dyDescent="0.25">
      <c r="A103" s="530" t="s">
        <v>920</v>
      </c>
      <c r="B103" s="531"/>
      <c r="C103" s="531"/>
      <c r="D103" s="531"/>
      <c r="E103" s="531"/>
      <c r="F103" s="531"/>
      <c r="G103" s="531"/>
      <c r="H103" s="531"/>
      <c r="I103" s="531"/>
      <c r="J103" s="531"/>
    </row>
    <row r="104" spans="1:11" ht="12.75" customHeight="1" x14ac:dyDescent="0.25">
      <c r="A104" s="531"/>
      <c r="B104" s="531"/>
      <c r="C104" s="531"/>
      <c r="D104" s="531"/>
      <c r="E104" s="531"/>
      <c r="F104" s="531"/>
      <c r="G104" s="531"/>
      <c r="H104" s="531"/>
      <c r="I104" s="531"/>
      <c r="J104" s="531"/>
    </row>
    <row r="105" spans="1:11" ht="12.75" customHeight="1" x14ac:dyDescent="0.25">
      <c r="A105" s="531"/>
      <c r="B105" s="531"/>
      <c r="C105" s="531"/>
      <c r="D105" s="531"/>
      <c r="E105" s="531"/>
      <c r="F105" s="531"/>
      <c r="G105" s="531"/>
      <c r="H105" s="531"/>
      <c r="I105" s="531"/>
      <c r="J105" s="531"/>
    </row>
    <row r="106" spans="1:11" ht="12.75" customHeight="1" x14ac:dyDescent="0.25">
      <c r="A106" s="46"/>
      <c r="B106" s="46"/>
      <c r="C106" s="46"/>
      <c r="D106" s="46"/>
      <c r="E106" s="46"/>
      <c r="F106" s="46"/>
      <c r="G106" s="46"/>
      <c r="H106" s="46"/>
      <c r="I106" s="46"/>
      <c r="J106" s="46"/>
    </row>
    <row r="107" spans="1:11" ht="20.399999999999999" customHeight="1" x14ac:dyDescent="0.25">
      <c r="A107" s="504" t="s">
        <v>916</v>
      </c>
      <c r="B107" s="505"/>
      <c r="C107" s="505"/>
      <c r="D107" s="505"/>
      <c r="E107" s="505"/>
      <c r="F107" s="505"/>
      <c r="G107" s="505"/>
      <c r="H107" s="505"/>
      <c r="I107" s="505"/>
      <c r="J107" s="505"/>
      <c r="K107" s="505"/>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76" t="s">
        <v>848</v>
      </c>
      <c r="B125" s="377"/>
      <c r="C125" s="377"/>
      <c r="D125" s="377"/>
      <c r="E125" s="377"/>
      <c r="F125" s="377"/>
      <c r="G125" s="377"/>
      <c r="H125" s="374" t="str">
        <f>'CONTACT INFORMATION'!$A$24</f>
        <v>Napa</v>
      </c>
      <c r="I125" s="374"/>
      <c r="J125" s="375"/>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6" t="s">
        <v>807</v>
      </c>
      <c r="B127" s="467"/>
      <c r="C127" s="467"/>
      <c r="D127" s="467"/>
      <c r="E127" s="467"/>
      <c r="F127" s="467"/>
      <c r="G127" s="467"/>
      <c r="H127" s="467"/>
      <c r="I127" s="467"/>
      <c r="J127" s="468"/>
    </row>
    <row r="128" spans="1:12" ht="12.75" customHeight="1" x14ac:dyDescent="0.25">
      <c r="A128" s="469" t="s">
        <v>854</v>
      </c>
      <c r="B128" s="470"/>
      <c r="C128" s="470"/>
      <c r="D128" s="471"/>
      <c r="E128" s="494" t="s">
        <v>935</v>
      </c>
      <c r="F128" s="495"/>
      <c r="G128" s="495"/>
      <c r="H128" s="495"/>
      <c r="I128" s="495"/>
      <c r="J128" s="496"/>
    </row>
    <row r="129" spans="1:16" ht="12.75" customHeight="1" x14ac:dyDescent="0.25">
      <c r="A129" s="478" t="s">
        <v>912</v>
      </c>
      <c r="B129" s="479"/>
      <c r="C129" s="479"/>
      <c r="D129" s="480"/>
      <c r="E129" s="497"/>
      <c r="F129" s="498"/>
      <c r="G129" s="498"/>
      <c r="H129" s="498"/>
      <c r="I129" s="498"/>
      <c r="J129" s="499"/>
    </row>
    <row r="130" spans="1:16" x14ac:dyDescent="0.25">
      <c r="A130" s="509" t="s">
        <v>913</v>
      </c>
      <c r="B130" s="510"/>
      <c r="C130" s="510"/>
      <c r="D130" s="510"/>
      <c r="E130" s="506"/>
      <c r="F130" s="507"/>
      <c r="G130" s="507"/>
      <c r="H130" s="507"/>
      <c r="I130" s="507"/>
      <c r="J130" s="508"/>
    </row>
    <row r="131" spans="1:16" ht="27" customHeight="1" x14ac:dyDescent="0.25">
      <c r="A131" s="58"/>
      <c r="B131" s="59"/>
      <c r="C131" s="59"/>
      <c r="D131" s="59"/>
      <c r="E131" s="487" t="s">
        <v>535</v>
      </c>
      <c r="F131" s="488"/>
      <c r="G131" s="487" t="s">
        <v>533</v>
      </c>
      <c r="H131" s="488"/>
      <c r="I131" s="489" t="s">
        <v>849</v>
      </c>
      <c r="J131" s="490"/>
    </row>
    <row r="132" spans="1:16" x14ac:dyDescent="0.25">
      <c r="A132" s="515" t="s">
        <v>527</v>
      </c>
      <c r="B132" s="515"/>
      <c r="C132" s="515"/>
      <c r="D132" s="515"/>
      <c r="E132" s="464"/>
      <c r="F132" s="464"/>
      <c r="G132" s="464">
        <v>132708</v>
      </c>
      <c r="H132" s="464"/>
      <c r="I132" s="465"/>
      <c r="J132" s="465"/>
    </row>
    <row r="133" spans="1:16" x14ac:dyDescent="0.25">
      <c r="A133" s="511" t="s">
        <v>528</v>
      </c>
      <c r="B133" s="511"/>
      <c r="C133" s="511"/>
      <c r="D133" s="511"/>
      <c r="E133" s="446"/>
      <c r="F133" s="446"/>
      <c r="G133" s="447">
        <v>67238</v>
      </c>
      <c r="H133" s="447"/>
      <c r="I133" s="463"/>
      <c r="J133" s="463"/>
    </row>
    <row r="134" spans="1:16" x14ac:dyDescent="0.25">
      <c r="A134" s="515" t="s">
        <v>529</v>
      </c>
      <c r="B134" s="515"/>
      <c r="C134" s="515"/>
      <c r="D134" s="515"/>
      <c r="E134" s="464"/>
      <c r="F134" s="464"/>
      <c r="G134" s="464"/>
      <c r="H134" s="464"/>
      <c r="I134" s="465"/>
      <c r="J134" s="465"/>
    </row>
    <row r="135" spans="1:16" x14ac:dyDescent="0.25">
      <c r="A135" s="511" t="s">
        <v>530</v>
      </c>
      <c r="B135" s="511"/>
      <c r="C135" s="511"/>
      <c r="D135" s="511"/>
      <c r="E135" s="446"/>
      <c r="F135" s="446"/>
      <c r="G135" s="447">
        <v>91998</v>
      </c>
      <c r="H135" s="447"/>
      <c r="I135" s="463"/>
      <c r="J135" s="463"/>
    </row>
    <row r="136" spans="1:16" x14ac:dyDescent="0.25">
      <c r="A136" s="515" t="s">
        <v>531</v>
      </c>
      <c r="B136" s="515"/>
      <c r="C136" s="515"/>
      <c r="D136" s="515"/>
      <c r="E136" s="464"/>
      <c r="F136" s="464"/>
      <c r="G136" s="464"/>
      <c r="H136" s="464"/>
      <c r="I136" s="465"/>
      <c r="J136" s="465"/>
    </row>
    <row r="137" spans="1:16" x14ac:dyDescent="0.25">
      <c r="A137" s="511" t="s">
        <v>532</v>
      </c>
      <c r="B137" s="511"/>
      <c r="C137" s="511"/>
      <c r="D137" s="511"/>
      <c r="E137" s="446"/>
      <c r="F137" s="446"/>
      <c r="G137" s="447"/>
      <c r="H137" s="447"/>
      <c r="I137" s="463"/>
      <c r="J137" s="463"/>
    </row>
    <row r="138" spans="1:16" x14ac:dyDescent="0.25">
      <c r="A138" s="514" t="s">
        <v>537</v>
      </c>
      <c r="B138" s="515"/>
      <c r="C138" s="515"/>
      <c r="D138" s="515"/>
      <c r="E138" s="458"/>
      <c r="F138" s="458"/>
      <c r="G138" s="458"/>
      <c r="H138" s="458"/>
      <c r="I138" s="459"/>
      <c r="J138" s="459"/>
    </row>
    <row r="139" spans="1:16" x14ac:dyDescent="0.25">
      <c r="A139" s="532"/>
      <c r="B139" s="444"/>
      <c r="C139" s="444"/>
      <c r="D139" s="445"/>
      <c r="E139" s="446"/>
      <c r="F139" s="446"/>
      <c r="G139" s="447"/>
      <c r="H139" s="447"/>
      <c r="I139" s="447"/>
      <c r="J139" s="447"/>
    </row>
    <row r="140" spans="1:16" x14ac:dyDescent="0.25">
      <c r="A140" s="532"/>
      <c r="B140" s="444"/>
      <c r="C140" s="444"/>
      <c r="D140" s="445"/>
      <c r="E140" s="446"/>
      <c r="F140" s="446"/>
      <c r="G140" s="447"/>
      <c r="H140" s="447"/>
      <c r="I140" s="447"/>
      <c r="J140" s="447"/>
    </row>
    <row r="141" spans="1:16" ht="12.75" customHeight="1" x14ac:dyDescent="0.25">
      <c r="A141" s="532"/>
      <c r="B141" s="444"/>
      <c r="C141" s="444"/>
      <c r="D141" s="445"/>
      <c r="E141" s="446"/>
      <c r="F141" s="446"/>
      <c r="G141" s="447"/>
      <c r="H141" s="447"/>
      <c r="I141" s="447"/>
      <c r="J141" s="447"/>
      <c r="P141" s="221"/>
    </row>
    <row r="142" spans="1:16" x14ac:dyDescent="0.25">
      <c r="A142" s="527" t="s">
        <v>534</v>
      </c>
      <c r="B142" s="527"/>
      <c r="C142" s="527"/>
      <c r="D142" s="527"/>
      <c r="E142" s="451">
        <f>SUM(E132:E141)</f>
        <v>0</v>
      </c>
      <c r="F142" s="451"/>
      <c r="G142" s="451">
        <f>SUM(G132:G141)</f>
        <v>291944</v>
      </c>
      <c r="H142" s="451"/>
      <c r="I142" s="451">
        <f>SUM(I132:I141)</f>
        <v>0</v>
      </c>
      <c r="J142" s="451"/>
      <c r="L142" s="131"/>
    </row>
    <row r="143" spans="1:16" ht="14.25" customHeight="1" x14ac:dyDescent="0.25">
      <c r="A143" s="452" t="s">
        <v>861</v>
      </c>
      <c r="B143" s="453"/>
      <c r="C143" s="453"/>
      <c r="D143" s="453"/>
      <c r="E143" s="453"/>
      <c r="F143" s="453"/>
      <c r="G143" s="453"/>
      <c r="H143" s="453"/>
      <c r="I143" s="453"/>
      <c r="J143" s="454"/>
      <c r="L143" s="131"/>
    </row>
    <row r="144" spans="1:16" ht="14.25" customHeight="1" x14ac:dyDescent="0.25">
      <c r="A144" s="429" t="s">
        <v>862</v>
      </c>
      <c r="B144" s="430"/>
      <c r="C144" s="430"/>
      <c r="D144" s="430"/>
      <c r="E144" s="430"/>
      <c r="F144" s="430"/>
      <c r="G144" s="430"/>
      <c r="H144" s="430"/>
      <c r="I144" s="430"/>
      <c r="J144" s="431"/>
      <c r="L144" s="131"/>
    </row>
    <row r="145" spans="1:12" ht="14.25" customHeight="1" x14ac:dyDescent="0.25">
      <c r="A145" s="429" t="s">
        <v>863</v>
      </c>
      <c r="B145" s="430"/>
      <c r="C145" s="430"/>
      <c r="D145" s="430"/>
      <c r="E145" s="430"/>
      <c r="F145" s="430"/>
      <c r="G145" s="430"/>
      <c r="H145" s="430"/>
      <c r="I145" s="430"/>
      <c r="J145" s="431"/>
      <c r="L145" s="131"/>
    </row>
    <row r="146" spans="1:12" ht="14.25" customHeight="1" x14ac:dyDescent="0.25">
      <c r="A146" s="432" t="s">
        <v>864</v>
      </c>
      <c r="B146" s="433"/>
      <c r="C146" s="433"/>
      <c r="D146" s="433"/>
      <c r="E146" s="433"/>
      <c r="F146" s="433"/>
      <c r="G146" s="433"/>
      <c r="H146" s="433"/>
      <c r="I146" s="433"/>
      <c r="J146" s="434"/>
      <c r="L146" s="131"/>
    </row>
    <row r="147" spans="1:12" ht="15" customHeight="1" x14ac:dyDescent="0.25">
      <c r="A147" s="518" t="s">
        <v>940</v>
      </c>
      <c r="B147" s="519"/>
      <c r="C147" s="519"/>
      <c r="D147" s="519"/>
      <c r="E147" s="519"/>
      <c r="F147" s="519"/>
      <c r="G147" s="519"/>
      <c r="H147" s="519"/>
      <c r="I147" s="519"/>
      <c r="J147" s="520"/>
      <c r="L147" s="131"/>
    </row>
    <row r="148" spans="1:12" ht="15" customHeight="1" x14ac:dyDescent="0.25">
      <c r="A148" s="521"/>
      <c r="B148" s="522"/>
      <c r="C148" s="522"/>
      <c r="D148" s="522"/>
      <c r="E148" s="522"/>
      <c r="F148" s="522"/>
      <c r="G148" s="522"/>
      <c r="H148" s="522"/>
      <c r="I148" s="522"/>
      <c r="J148" s="523"/>
    </row>
    <row r="149" spans="1:12" ht="15" customHeight="1" x14ac:dyDescent="0.25">
      <c r="A149" s="521"/>
      <c r="B149" s="522"/>
      <c r="C149" s="522"/>
      <c r="D149" s="522"/>
      <c r="E149" s="522"/>
      <c r="F149" s="522"/>
      <c r="G149" s="522"/>
      <c r="H149" s="522"/>
      <c r="I149" s="522"/>
      <c r="J149" s="523"/>
    </row>
    <row r="150" spans="1:12" ht="15" customHeight="1" x14ac:dyDescent="0.25">
      <c r="A150" s="521"/>
      <c r="B150" s="522"/>
      <c r="C150" s="522"/>
      <c r="D150" s="522"/>
      <c r="E150" s="522"/>
      <c r="F150" s="522"/>
      <c r="G150" s="522"/>
      <c r="H150" s="522"/>
      <c r="I150" s="522"/>
      <c r="J150" s="523"/>
    </row>
    <row r="151" spans="1:12" ht="15" customHeight="1" x14ac:dyDescent="0.25">
      <c r="A151" s="521"/>
      <c r="B151" s="522"/>
      <c r="C151" s="522"/>
      <c r="D151" s="522"/>
      <c r="E151" s="522"/>
      <c r="F151" s="522"/>
      <c r="G151" s="522"/>
      <c r="H151" s="522"/>
      <c r="I151" s="522"/>
      <c r="J151" s="523"/>
    </row>
    <row r="152" spans="1:12" ht="15" customHeight="1" x14ac:dyDescent="0.25">
      <c r="A152" s="521"/>
      <c r="B152" s="522"/>
      <c r="C152" s="522"/>
      <c r="D152" s="522"/>
      <c r="E152" s="522"/>
      <c r="F152" s="522"/>
      <c r="G152" s="522"/>
      <c r="H152" s="522"/>
      <c r="I152" s="522"/>
      <c r="J152" s="523"/>
    </row>
    <row r="153" spans="1:12" ht="15" customHeight="1" x14ac:dyDescent="0.25">
      <c r="A153" s="521"/>
      <c r="B153" s="522"/>
      <c r="C153" s="522"/>
      <c r="D153" s="522"/>
      <c r="E153" s="522"/>
      <c r="F153" s="522"/>
      <c r="G153" s="522"/>
      <c r="H153" s="522"/>
      <c r="I153" s="522"/>
      <c r="J153" s="523"/>
    </row>
    <row r="154" spans="1:12" ht="15" customHeight="1" x14ac:dyDescent="0.25">
      <c r="A154" s="521"/>
      <c r="B154" s="522"/>
      <c r="C154" s="522"/>
      <c r="D154" s="522"/>
      <c r="E154" s="522"/>
      <c r="F154" s="522"/>
      <c r="G154" s="522"/>
      <c r="H154" s="522"/>
      <c r="I154" s="522"/>
      <c r="J154" s="523"/>
    </row>
    <row r="155" spans="1:12" ht="15" customHeight="1" x14ac:dyDescent="0.25">
      <c r="A155" s="521"/>
      <c r="B155" s="522"/>
      <c r="C155" s="522"/>
      <c r="D155" s="522"/>
      <c r="E155" s="522"/>
      <c r="F155" s="522"/>
      <c r="G155" s="522"/>
      <c r="H155" s="522"/>
      <c r="I155" s="522"/>
      <c r="J155" s="523"/>
    </row>
    <row r="156" spans="1:12" ht="15" customHeight="1" x14ac:dyDescent="0.25">
      <c r="A156" s="521"/>
      <c r="B156" s="522"/>
      <c r="C156" s="522"/>
      <c r="D156" s="522"/>
      <c r="E156" s="522"/>
      <c r="F156" s="522"/>
      <c r="G156" s="522"/>
      <c r="H156" s="522"/>
      <c r="I156" s="522"/>
      <c r="J156" s="523"/>
    </row>
    <row r="157" spans="1:12" ht="15" customHeight="1" x14ac:dyDescent="0.25">
      <c r="A157" s="521"/>
      <c r="B157" s="522"/>
      <c r="C157" s="522"/>
      <c r="D157" s="522"/>
      <c r="E157" s="522"/>
      <c r="F157" s="522"/>
      <c r="G157" s="522"/>
      <c r="H157" s="522"/>
      <c r="I157" s="522"/>
      <c r="J157" s="523"/>
      <c r="L157" s="131"/>
    </row>
    <row r="158" spans="1:12" ht="15" customHeight="1" x14ac:dyDescent="0.25">
      <c r="A158" s="521"/>
      <c r="B158" s="522"/>
      <c r="C158" s="522"/>
      <c r="D158" s="522"/>
      <c r="E158" s="522"/>
      <c r="F158" s="522"/>
      <c r="G158" s="522"/>
      <c r="H158" s="522"/>
      <c r="I158" s="522"/>
      <c r="J158" s="523"/>
      <c r="L158" s="131"/>
    </row>
    <row r="159" spans="1:12" ht="15" customHeight="1" x14ac:dyDescent="0.25">
      <c r="A159" s="521"/>
      <c r="B159" s="522"/>
      <c r="C159" s="522"/>
      <c r="D159" s="522"/>
      <c r="E159" s="522"/>
      <c r="F159" s="522"/>
      <c r="G159" s="522"/>
      <c r="H159" s="522"/>
      <c r="I159" s="522"/>
      <c r="J159" s="523"/>
      <c r="L159" s="131"/>
    </row>
    <row r="160" spans="1:12" ht="15" customHeight="1" x14ac:dyDescent="0.25">
      <c r="A160" s="521"/>
      <c r="B160" s="522"/>
      <c r="C160" s="522"/>
      <c r="D160" s="522"/>
      <c r="E160" s="522"/>
      <c r="F160" s="522"/>
      <c r="G160" s="522"/>
      <c r="H160" s="522"/>
      <c r="I160" s="522"/>
      <c r="J160" s="523"/>
      <c r="L160" s="131"/>
    </row>
    <row r="161" spans="1:12" ht="15" customHeight="1" x14ac:dyDescent="0.25">
      <c r="A161" s="521"/>
      <c r="B161" s="522"/>
      <c r="C161" s="522"/>
      <c r="D161" s="522"/>
      <c r="E161" s="522"/>
      <c r="F161" s="522"/>
      <c r="G161" s="522"/>
      <c r="H161" s="522"/>
      <c r="I161" s="522"/>
      <c r="J161" s="523"/>
      <c r="L161" s="131"/>
    </row>
    <row r="162" spans="1:12" ht="15" customHeight="1" x14ac:dyDescent="0.25">
      <c r="A162" s="521"/>
      <c r="B162" s="522"/>
      <c r="C162" s="522"/>
      <c r="D162" s="522"/>
      <c r="E162" s="522"/>
      <c r="F162" s="522"/>
      <c r="G162" s="522"/>
      <c r="H162" s="522"/>
      <c r="I162" s="522"/>
      <c r="J162" s="523"/>
      <c r="L162" s="131"/>
    </row>
    <row r="163" spans="1:12" ht="15" customHeight="1" x14ac:dyDescent="0.25">
      <c r="A163" s="521"/>
      <c r="B163" s="522"/>
      <c r="C163" s="522"/>
      <c r="D163" s="522"/>
      <c r="E163" s="522"/>
      <c r="F163" s="522"/>
      <c r="G163" s="522"/>
      <c r="H163" s="522"/>
      <c r="I163" s="522"/>
      <c r="J163" s="523"/>
      <c r="L163" s="131"/>
    </row>
    <row r="164" spans="1:12" ht="15" customHeight="1" x14ac:dyDescent="0.25">
      <c r="A164" s="521"/>
      <c r="B164" s="522"/>
      <c r="C164" s="522"/>
      <c r="D164" s="522"/>
      <c r="E164" s="522"/>
      <c r="F164" s="522"/>
      <c r="G164" s="522"/>
      <c r="H164" s="522"/>
      <c r="I164" s="522"/>
      <c r="J164" s="523"/>
      <c r="L164" s="131"/>
    </row>
    <row r="165" spans="1:12" ht="15" customHeight="1" x14ac:dyDescent="0.25">
      <c r="A165" s="521"/>
      <c r="B165" s="522"/>
      <c r="C165" s="522"/>
      <c r="D165" s="522"/>
      <c r="E165" s="522"/>
      <c r="F165" s="522"/>
      <c r="G165" s="522"/>
      <c r="H165" s="522"/>
      <c r="I165" s="522"/>
      <c r="J165" s="523"/>
      <c r="L165" s="131"/>
    </row>
    <row r="166" spans="1:12" ht="15" customHeight="1" x14ac:dyDescent="0.25">
      <c r="A166" s="521"/>
      <c r="B166" s="522"/>
      <c r="C166" s="522"/>
      <c r="D166" s="522"/>
      <c r="E166" s="522"/>
      <c r="F166" s="522"/>
      <c r="G166" s="522"/>
      <c r="H166" s="522"/>
      <c r="I166" s="522"/>
      <c r="J166" s="523"/>
      <c r="L166" s="131"/>
    </row>
    <row r="167" spans="1:12" ht="15" customHeight="1" x14ac:dyDescent="0.25">
      <c r="A167" s="521"/>
      <c r="B167" s="522"/>
      <c r="C167" s="522"/>
      <c r="D167" s="522"/>
      <c r="E167" s="522"/>
      <c r="F167" s="522"/>
      <c r="G167" s="522"/>
      <c r="H167" s="522"/>
      <c r="I167" s="522"/>
      <c r="J167" s="523"/>
      <c r="L167" s="131"/>
    </row>
    <row r="168" spans="1:12" ht="15" customHeight="1" x14ac:dyDescent="0.25">
      <c r="A168" s="521"/>
      <c r="B168" s="522"/>
      <c r="C168" s="522"/>
      <c r="D168" s="522"/>
      <c r="E168" s="522"/>
      <c r="F168" s="522"/>
      <c r="G168" s="522"/>
      <c r="H168" s="522"/>
      <c r="I168" s="522"/>
      <c r="J168" s="523"/>
      <c r="L168" s="131"/>
    </row>
    <row r="169" spans="1:12" ht="15" customHeight="1" x14ac:dyDescent="0.25">
      <c r="A169" s="521"/>
      <c r="B169" s="522"/>
      <c r="C169" s="522"/>
      <c r="D169" s="522"/>
      <c r="E169" s="522"/>
      <c r="F169" s="522"/>
      <c r="G169" s="522"/>
      <c r="H169" s="522"/>
      <c r="I169" s="522"/>
      <c r="J169" s="523"/>
      <c r="L169" s="131"/>
    </row>
    <row r="170" spans="1:12" ht="15" customHeight="1" x14ac:dyDescent="0.25">
      <c r="A170" s="521"/>
      <c r="B170" s="522"/>
      <c r="C170" s="522"/>
      <c r="D170" s="522"/>
      <c r="E170" s="522"/>
      <c r="F170" s="522"/>
      <c r="G170" s="522"/>
      <c r="H170" s="522"/>
      <c r="I170" s="522"/>
      <c r="J170" s="523"/>
      <c r="K170" s="189"/>
      <c r="L170" s="189"/>
    </row>
    <row r="171" spans="1:12" ht="15" customHeight="1" x14ac:dyDescent="0.25">
      <c r="A171" s="521"/>
      <c r="B171" s="522"/>
      <c r="C171" s="522"/>
      <c r="D171" s="522"/>
      <c r="E171" s="522"/>
      <c r="F171" s="522"/>
      <c r="G171" s="522"/>
      <c r="H171" s="522"/>
      <c r="I171" s="522"/>
      <c r="J171" s="523"/>
    </row>
    <row r="172" spans="1:12" ht="15" customHeight="1" x14ac:dyDescent="0.25">
      <c r="A172" s="521"/>
      <c r="B172" s="522"/>
      <c r="C172" s="522"/>
      <c r="D172" s="522"/>
      <c r="E172" s="522"/>
      <c r="F172" s="522"/>
      <c r="G172" s="522"/>
      <c r="H172" s="522"/>
      <c r="I172" s="522"/>
      <c r="J172" s="523"/>
    </row>
    <row r="173" spans="1:12" ht="15" customHeight="1" x14ac:dyDescent="0.25">
      <c r="A173" s="521"/>
      <c r="B173" s="522"/>
      <c r="C173" s="522"/>
      <c r="D173" s="522"/>
      <c r="E173" s="522"/>
      <c r="F173" s="522"/>
      <c r="G173" s="522"/>
      <c r="H173" s="522"/>
      <c r="I173" s="522"/>
      <c r="J173" s="523"/>
    </row>
    <row r="174" spans="1:12" ht="15" customHeight="1" x14ac:dyDescent="0.25">
      <c r="A174" s="524"/>
      <c r="B174" s="525"/>
      <c r="C174" s="525"/>
      <c r="D174" s="525"/>
      <c r="E174" s="525"/>
      <c r="F174" s="525"/>
      <c r="G174" s="525"/>
      <c r="H174" s="525"/>
      <c r="I174" s="525"/>
      <c r="J174" s="526"/>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76" t="s">
        <v>848</v>
      </c>
      <c r="B177" s="377"/>
      <c r="C177" s="377"/>
      <c r="D177" s="377"/>
      <c r="E177" s="377"/>
      <c r="F177" s="377"/>
      <c r="G177" s="377"/>
      <c r="H177" s="374" t="str">
        <f>'CONTACT INFORMATION'!$A$24</f>
        <v>Napa</v>
      </c>
      <c r="I177" s="374"/>
      <c r="J177" s="375"/>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66" t="s">
        <v>809</v>
      </c>
      <c r="B179" s="467"/>
      <c r="C179" s="467"/>
      <c r="D179" s="467"/>
      <c r="E179" s="467"/>
      <c r="F179" s="467"/>
      <c r="G179" s="467"/>
      <c r="H179" s="467"/>
      <c r="I179" s="467"/>
      <c r="J179" s="468"/>
    </row>
    <row r="180" spans="1:20" ht="12.75" customHeight="1" x14ac:dyDescent="0.25">
      <c r="A180" s="469" t="s">
        <v>854</v>
      </c>
      <c r="B180" s="470"/>
      <c r="C180" s="470"/>
      <c r="D180" s="471"/>
      <c r="E180" s="494" t="s">
        <v>938</v>
      </c>
      <c r="F180" s="495"/>
      <c r="G180" s="495"/>
      <c r="H180" s="495"/>
      <c r="I180" s="495"/>
      <c r="J180" s="496"/>
    </row>
    <row r="181" spans="1:20" ht="12.75" customHeight="1" x14ac:dyDescent="0.25">
      <c r="A181" s="478" t="s">
        <v>912</v>
      </c>
      <c r="B181" s="479"/>
      <c r="C181" s="479"/>
      <c r="D181" s="480"/>
      <c r="E181" s="497"/>
      <c r="F181" s="498"/>
      <c r="G181" s="498"/>
      <c r="H181" s="498"/>
      <c r="I181" s="498"/>
      <c r="J181" s="499"/>
    </row>
    <row r="182" spans="1:20" x14ac:dyDescent="0.25">
      <c r="A182" s="509" t="s">
        <v>913</v>
      </c>
      <c r="B182" s="510"/>
      <c r="C182" s="510"/>
      <c r="D182" s="510"/>
      <c r="E182" s="484"/>
      <c r="F182" s="485"/>
      <c r="G182" s="485"/>
      <c r="H182" s="485"/>
      <c r="I182" s="485"/>
      <c r="J182" s="486"/>
    </row>
    <row r="183" spans="1:20" s="158" customFormat="1" ht="27" customHeight="1" x14ac:dyDescent="0.25">
      <c r="A183" s="157"/>
      <c r="B183" s="208"/>
      <c r="C183" s="208"/>
      <c r="D183" s="208"/>
      <c r="E183" s="487" t="s">
        <v>535</v>
      </c>
      <c r="F183" s="488"/>
      <c r="G183" s="487" t="s">
        <v>533</v>
      </c>
      <c r="H183" s="488"/>
      <c r="I183" s="489" t="s">
        <v>849</v>
      </c>
      <c r="J183" s="490"/>
      <c r="K183" s="39"/>
      <c r="L183" s="39"/>
      <c r="M183" s="39"/>
      <c r="N183" s="39"/>
      <c r="O183" s="39"/>
      <c r="P183" s="39"/>
      <c r="Q183" s="39"/>
      <c r="R183" s="39"/>
      <c r="S183" s="39"/>
      <c r="T183"/>
    </row>
    <row r="184" spans="1:20" x14ac:dyDescent="0.25">
      <c r="A184" s="455" t="s">
        <v>527</v>
      </c>
      <c r="B184" s="456"/>
      <c r="C184" s="456"/>
      <c r="D184" s="457"/>
      <c r="E184" s="464">
        <v>323169</v>
      </c>
      <c r="F184" s="464"/>
      <c r="G184" s="464"/>
      <c r="H184" s="464"/>
      <c r="I184" s="465"/>
      <c r="J184" s="465"/>
    </row>
    <row r="185" spans="1:20" x14ac:dyDescent="0.25">
      <c r="A185" s="460" t="s">
        <v>528</v>
      </c>
      <c r="B185" s="461"/>
      <c r="C185" s="461"/>
      <c r="D185" s="462"/>
      <c r="E185" s="446">
        <v>1657</v>
      </c>
      <c r="F185" s="446"/>
      <c r="G185" s="447"/>
      <c r="H185" s="447"/>
      <c r="I185" s="463"/>
      <c r="J185" s="463"/>
    </row>
    <row r="186" spans="1:20" x14ac:dyDescent="0.25">
      <c r="A186" s="455" t="s">
        <v>529</v>
      </c>
      <c r="B186" s="456"/>
      <c r="C186" s="456"/>
      <c r="D186" s="457"/>
      <c r="E186" s="464"/>
      <c r="F186" s="464"/>
      <c r="G186" s="464"/>
      <c r="H186" s="464"/>
      <c r="I186" s="465"/>
      <c r="J186" s="465"/>
    </row>
    <row r="187" spans="1:20" x14ac:dyDescent="0.25">
      <c r="A187" s="460" t="s">
        <v>530</v>
      </c>
      <c r="B187" s="461"/>
      <c r="C187" s="461"/>
      <c r="D187" s="462"/>
      <c r="E187" s="446">
        <v>18073</v>
      </c>
      <c r="F187" s="446"/>
      <c r="G187" s="447"/>
      <c r="H187" s="447"/>
      <c r="I187" s="463"/>
      <c r="J187" s="463"/>
    </row>
    <row r="188" spans="1:20" x14ac:dyDescent="0.25">
      <c r="A188" s="455" t="s">
        <v>531</v>
      </c>
      <c r="B188" s="456"/>
      <c r="C188" s="456"/>
      <c r="D188" s="457"/>
      <c r="E188" s="464"/>
      <c r="F188" s="464"/>
      <c r="G188" s="464"/>
      <c r="H188" s="464"/>
      <c r="I188" s="465"/>
      <c r="J188" s="465"/>
    </row>
    <row r="189" spans="1:20" x14ac:dyDescent="0.25">
      <c r="A189" s="460" t="s">
        <v>532</v>
      </c>
      <c r="B189" s="461"/>
      <c r="C189" s="461"/>
      <c r="D189" s="462"/>
      <c r="E189" s="446"/>
      <c r="F189" s="446"/>
      <c r="G189" s="447"/>
      <c r="H189" s="447"/>
      <c r="I189" s="463"/>
      <c r="J189" s="463"/>
    </row>
    <row r="190" spans="1:20" x14ac:dyDescent="0.25">
      <c r="A190" s="455" t="s">
        <v>537</v>
      </c>
      <c r="B190" s="456"/>
      <c r="C190" s="456"/>
      <c r="D190" s="457"/>
      <c r="E190" s="458"/>
      <c r="F190" s="458"/>
      <c r="G190" s="458"/>
      <c r="H190" s="458"/>
      <c r="I190" s="459"/>
      <c r="J190" s="459"/>
    </row>
    <row r="191" spans="1:20" x14ac:dyDescent="0.25">
      <c r="A191" s="443"/>
      <c r="B191" s="444"/>
      <c r="C191" s="444"/>
      <c r="D191" s="445"/>
      <c r="E191" s="446"/>
      <c r="F191" s="446"/>
      <c r="G191" s="447"/>
      <c r="H191" s="447"/>
      <c r="I191" s="447"/>
      <c r="J191" s="447"/>
    </row>
    <row r="192" spans="1:20" x14ac:dyDescent="0.25">
      <c r="A192" s="443"/>
      <c r="B192" s="444"/>
      <c r="C192" s="444"/>
      <c r="D192" s="445"/>
      <c r="E192" s="446"/>
      <c r="F192" s="446"/>
      <c r="G192" s="447"/>
      <c r="H192" s="447"/>
      <c r="I192" s="447"/>
      <c r="J192" s="447"/>
    </row>
    <row r="193" spans="1:19" ht="12.75" customHeight="1" x14ac:dyDescent="0.25">
      <c r="A193" s="443"/>
      <c r="B193" s="444"/>
      <c r="C193" s="444"/>
      <c r="D193" s="445"/>
      <c r="E193" s="446"/>
      <c r="F193" s="446"/>
      <c r="G193" s="447"/>
      <c r="H193" s="447"/>
      <c r="I193" s="447"/>
      <c r="J193" s="447"/>
    </row>
    <row r="194" spans="1:19" x14ac:dyDescent="0.25">
      <c r="A194" s="448" t="s">
        <v>534</v>
      </c>
      <c r="B194" s="449"/>
      <c r="C194" s="449"/>
      <c r="D194" s="450"/>
      <c r="E194" s="451">
        <f>SUM(E184:E193)</f>
        <v>342899</v>
      </c>
      <c r="F194" s="451"/>
      <c r="G194" s="451">
        <f>SUM(G184:G193)</f>
        <v>0</v>
      </c>
      <c r="H194" s="451"/>
      <c r="I194" s="451">
        <f>SUM(I184:I193)</f>
        <v>0</v>
      </c>
      <c r="J194" s="451"/>
    </row>
    <row r="195" spans="1:19" s="1" customFormat="1" ht="14.25" customHeight="1" x14ac:dyDescent="0.25">
      <c r="A195" s="452" t="s">
        <v>861</v>
      </c>
      <c r="B195" s="453"/>
      <c r="C195" s="453"/>
      <c r="D195" s="453"/>
      <c r="E195" s="453"/>
      <c r="F195" s="453"/>
      <c r="G195" s="453"/>
      <c r="H195" s="453"/>
      <c r="I195" s="453"/>
      <c r="J195" s="454"/>
      <c r="K195" s="211"/>
      <c r="L195" s="211"/>
      <c r="M195" s="211"/>
      <c r="N195" s="211"/>
      <c r="O195" s="211"/>
      <c r="P195" s="211"/>
      <c r="Q195" s="211"/>
      <c r="R195" s="211"/>
      <c r="S195" s="211"/>
    </row>
    <row r="196" spans="1:19" s="1" customFormat="1" ht="14.25" customHeight="1" x14ac:dyDescent="0.25">
      <c r="A196" s="429" t="s">
        <v>862</v>
      </c>
      <c r="B196" s="430"/>
      <c r="C196" s="430"/>
      <c r="D196" s="430"/>
      <c r="E196" s="430"/>
      <c r="F196" s="430"/>
      <c r="G196" s="430"/>
      <c r="H196" s="430"/>
      <c r="I196" s="430"/>
      <c r="J196" s="431"/>
      <c r="K196" s="211"/>
      <c r="L196" s="211"/>
      <c r="M196" s="211"/>
      <c r="N196" s="211"/>
      <c r="O196" s="211"/>
      <c r="P196" s="211"/>
      <c r="Q196" s="211"/>
      <c r="R196" s="211"/>
      <c r="S196" s="211"/>
    </row>
    <row r="197" spans="1:19" ht="14.25" customHeight="1" x14ac:dyDescent="0.25">
      <c r="A197" s="429" t="s">
        <v>863</v>
      </c>
      <c r="B197" s="430"/>
      <c r="C197" s="430"/>
      <c r="D197" s="430"/>
      <c r="E197" s="430"/>
      <c r="F197" s="430"/>
      <c r="G197" s="430"/>
      <c r="H197" s="430"/>
      <c r="I197" s="430"/>
      <c r="J197" s="431"/>
    </row>
    <row r="198" spans="1:19" ht="14.25" customHeight="1" x14ac:dyDescent="0.25">
      <c r="A198" s="432" t="s">
        <v>864</v>
      </c>
      <c r="B198" s="433"/>
      <c r="C198" s="433"/>
      <c r="D198" s="433"/>
      <c r="E198" s="433"/>
      <c r="F198" s="433"/>
      <c r="G198" s="433"/>
      <c r="H198" s="433"/>
      <c r="I198" s="433"/>
      <c r="J198" s="434"/>
    </row>
    <row r="199" spans="1:19" ht="15.75" customHeight="1" x14ac:dyDescent="0.25">
      <c r="A199" s="318" t="s">
        <v>942</v>
      </c>
      <c r="B199" s="435"/>
      <c r="C199" s="435"/>
      <c r="D199" s="435"/>
      <c r="E199" s="435"/>
      <c r="F199" s="435"/>
      <c r="G199" s="435"/>
      <c r="H199" s="435"/>
      <c r="I199" s="435"/>
      <c r="J199" s="436"/>
    </row>
    <row r="200" spans="1:19" ht="15" customHeight="1" x14ac:dyDescent="0.25">
      <c r="A200" s="437"/>
      <c r="B200" s="438"/>
      <c r="C200" s="438"/>
      <c r="D200" s="438"/>
      <c r="E200" s="438"/>
      <c r="F200" s="438"/>
      <c r="G200" s="438"/>
      <c r="H200" s="438"/>
      <c r="I200" s="438"/>
      <c r="J200" s="439"/>
    </row>
    <row r="201" spans="1:19" ht="15" customHeight="1" x14ac:dyDescent="0.25">
      <c r="A201" s="437"/>
      <c r="B201" s="438"/>
      <c r="C201" s="438"/>
      <c r="D201" s="438"/>
      <c r="E201" s="438"/>
      <c r="F201" s="438"/>
      <c r="G201" s="438"/>
      <c r="H201" s="438"/>
      <c r="I201" s="438"/>
      <c r="J201" s="439"/>
    </row>
    <row r="202" spans="1:19" ht="15" customHeight="1" x14ac:dyDescent="0.25">
      <c r="A202" s="437"/>
      <c r="B202" s="438"/>
      <c r="C202" s="438"/>
      <c r="D202" s="438"/>
      <c r="E202" s="438"/>
      <c r="F202" s="438"/>
      <c r="G202" s="438"/>
      <c r="H202" s="438"/>
      <c r="I202" s="438"/>
      <c r="J202" s="439"/>
    </row>
    <row r="203" spans="1:19" ht="15" customHeight="1" x14ac:dyDescent="0.25">
      <c r="A203" s="437"/>
      <c r="B203" s="438"/>
      <c r="C203" s="438"/>
      <c r="D203" s="438"/>
      <c r="E203" s="438"/>
      <c r="F203" s="438"/>
      <c r="G203" s="438"/>
      <c r="H203" s="438"/>
      <c r="I203" s="438"/>
      <c r="J203" s="439"/>
    </row>
    <row r="204" spans="1:19" ht="15" customHeight="1" x14ac:dyDescent="0.25">
      <c r="A204" s="437"/>
      <c r="B204" s="438"/>
      <c r="C204" s="438"/>
      <c r="D204" s="438"/>
      <c r="E204" s="438"/>
      <c r="F204" s="438"/>
      <c r="G204" s="438"/>
      <c r="H204" s="438"/>
      <c r="I204" s="438"/>
      <c r="J204" s="439"/>
    </row>
    <row r="205" spans="1:19" ht="15" customHeight="1" x14ac:dyDescent="0.25">
      <c r="A205" s="437"/>
      <c r="B205" s="438"/>
      <c r="C205" s="438"/>
      <c r="D205" s="438"/>
      <c r="E205" s="438"/>
      <c r="F205" s="438"/>
      <c r="G205" s="438"/>
      <c r="H205" s="438"/>
      <c r="I205" s="438"/>
      <c r="J205" s="439"/>
    </row>
    <row r="206" spans="1:19" ht="15" customHeight="1" x14ac:dyDescent="0.25">
      <c r="A206" s="437"/>
      <c r="B206" s="438"/>
      <c r="C206" s="438"/>
      <c r="D206" s="438"/>
      <c r="E206" s="438"/>
      <c r="F206" s="438"/>
      <c r="G206" s="438"/>
      <c r="H206" s="438"/>
      <c r="I206" s="438"/>
      <c r="J206" s="439"/>
    </row>
    <row r="207" spans="1:19" ht="15" customHeight="1" x14ac:dyDescent="0.25">
      <c r="A207" s="437"/>
      <c r="B207" s="438"/>
      <c r="C207" s="438"/>
      <c r="D207" s="438"/>
      <c r="E207" s="438"/>
      <c r="F207" s="438"/>
      <c r="G207" s="438"/>
      <c r="H207" s="438"/>
      <c r="I207" s="438"/>
      <c r="J207" s="439"/>
    </row>
    <row r="208" spans="1:19" ht="15" customHeight="1" x14ac:dyDescent="0.25">
      <c r="A208" s="437"/>
      <c r="B208" s="438"/>
      <c r="C208" s="438"/>
      <c r="D208" s="438"/>
      <c r="E208" s="438"/>
      <c r="F208" s="438"/>
      <c r="G208" s="438"/>
      <c r="H208" s="438"/>
      <c r="I208" s="438"/>
      <c r="J208" s="439"/>
    </row>
    <row r="209" spans="1:12" ht="15" customHeight="1" x14ac:dyDescent="0.25">
      <c r="A209" s="437"/>
      <c r="B209" s="438"/>
      <c r="C209" s="438"/>
      <c r="D209" s="438"/>
      <c r="E209" s="438"/>
      <c r="F209" s="438"/>
      <c r="G209" s="438"/>
      <c r="H209" s="438"/>
      <c r="I209" s="438"/>
      <c r="J209" s="439"/>
    </row>
    <row r="210" spans="1:12" ht="15" customHeight="1" x14ac:dyDescent="0.25">
      <c r="A210" s="437"/>
      <c r="B210" s="438"/>
      <c r="C210" s="438"/>
      <c r="D210" s="438"/>
      <c r="E210" s="438"/>
      <c r="F210" s="438"/>
      <c r="G210" s="438"/>
      <c r="H210" s="438"/>
      <c r="I210" s="438"/>
      <c r="J210" s="439"/>
    </row>
    <row r="211" spans="1:12" ht="15" customHeight="1" x14ac:dyDescent="0.25">
      <c r="A211" s="437"/>
      <c r="B211" s="438"/>
      <c r="C211" s="438"/>
      <c r="D211" s="438"/>
      <c r="E211" s="438"/>
      <c r="F211" s="438"/>
      <c r="G211" s="438"/>
      <c r="H211" s="438"/>
      <c r="I211" s="438"/>
      <c r="J211" s="439"/>
    </row>
    <row r="212" spans="1:12" ht="15" customHeight="1" x14ac:dyDescent="0.25">
      <c r="A212" s="437"/>
      <c r="B212" s="438"/>
      <c r="C212" s="438"/>
      <c r="D212" s="438"/>
      <c r="E212" s="438"/>
      <c r="F212" s="438"/>
      <c r="G212" s="438"/>
      <c r="H212" s="438"/>
      <c r="I212" s="438"/>
      <c r="J212" s="439"/>
    </row>
    <row r="213" spans="1:12" ht="15" customHeight="1" x14ac:dyDescent="0.25">
      <c r="A213" s="437"/>
      <c r="B213" s="438"/>
      <c r="C213" s="438"/>
      <c r="D213" s="438"/>
      <c r="E213" s="438"/>
      <c r="F213" s="438"/>
      <c r="G213" s="438"/>
      <c r="H213" s="438"/>
      <c r="I213" s="438"/>
      <c r="J213" s="439"/>
    </row>
    <row r="214" spans="1:12" ht="15" customHeight="1" x14ac:dyDescent="0.25">
      <c r="A214" s="437"/>
      <c r="B214" s="438"/>
      <c r="C214" s="438"/>
      <c r="D214" s="438"/>
      <c r="E214" s="438"/>
      <c r="F214" s="438"/>
      <c r="G214" s="438"/>
      <c r="H214" s="438"/>
      <c r="I214" s="438"/>
      <c r="J214" s="439"/>
    </row>
    <row r="215" spans="1:12" ht="15" customHeight="1" x14ac:dyDescent="0.25">
      <c r="A215" s="437"/>
      <c r="B215" s="438"/>
      <c r="C215" s="438"/>
      <c r="D215" s="438"/>
      <c r="E215" s="438"/>
      <c r="F215" s="438"/>
      <c r="G215" s="438"/>
      <c r="H215" s="438"/>
      <c r="I215" s="438"/>
      <c r="J215" s="439"/>
    </row>
    <row r="216" spans="1:12" ht="15" customHeight="1" x14ac:dyDescent="0.25">
      <c r="A216" s="437"/>
      <c r="B216" s="438"/>
      <c r="C216" s="438"/>
      <c r="D216" s="438"/>
      <c r="E216" s="438"/>
      <c r="F216" s="438"/>
      <c r="G216" s="438"/>
      <c r="H216" s="438"/>
      <c r="I216" s="438"/>
      <c r="J216" s="439"/>
    </row>
    <row r="217" spans="1:12" ht="15" customHeight="1" x14ac:dyDescent="0.25">
      <c r="A217" s="437"/>
      <c r="B217" s="438"/>
      <c r="C217" s="438"/>
      <c r="D217" s="438"/>
      <c r="E217" s="438"/>
      <c r="F217" s="438"/>
      <c r="G217" s="438"/>
      <c r="H217" s="438"/>
      <c r="I217" s="438"/>
      <c r="J217" s="439"/>
    </row>
    <row r="218" spans="1:12" ht="15" customHeight="1" x14ac:dyDescent="0.25">
      <c r="A218" s="437"/>
      <c r="B218" s="438"/>
      <c r="C218" s="438"/>
      <c r="D218" s="438"/>
      <c r="E218" s="438"/>
      <c r="F218" s="438"/>
      <c r="G218" s="438"/>
      <c r="H218" s="438"/>
      <c r="I218" s="438"/>
      <c r="J218" s="439"/>
    </row>
    <row r="219" spans="1:12" ht="15" customHeight="1" x14ac:dyDescent="0.25">
      <c r="A219" s="437"/>
      <c r="B219" s="438"/>
      <c r="C219" s="438"/>
      <c r="D219" s="438"/>
      <c r="E219" s="438"/>
      <c r="F219" s="438"/>
      <c r="G219" s="438"/>
      <c r="H219" s="438"/>
      <c r="I219" s="438"/>
      <c r="J219" s="439"/>
      <c r="K219" s="189"/>
      <c r="L219" s="189"/>
    </row>
    <row r="220" spans="1:12" ht="15" customHeight="1" x14ac:dyDescent="0.25">
      <c r="A220" s="437"/>
      <c r="B220" s="438"/>
      <c r="C220" s="438"/>
      <c r="D220" s="438"/>
      <c r="E220" s="438"/>
      <c r="F220" s="438"/>
      <c r="G220" s="438"/>
      <c r="H220" s="438"/>
      <c r="I220" s="438"/>
      <c r="J220" s="439"/>
    </row>
    <row r="221" spans="1:12" ht="15" customHeight="1" x14ac:dyDescent="0.25">
      <c r="A221" s="437"/>
      <c r="B221" s="438"/>
      <c r="C221" s="438"/>
      <c r="D221" s="438"/>
      <c r="E221" s="438"/>
      <c r="F221" s="438"/>
      <c r="G221" s="438"/>
      <c r="H221" s="438"/>
      <c r="I221" s="438"/>
      <c r="J221" s="439"/>
    </row>
    <row r="222" spans="1:12" ht="15" customHeight="1" x14ac:dyDescent="0.25">
      <c r="A222" s="437"/>
      <c r="B222" s="438"/>
      <c r="C222" s="438"/>
      <c r="D222" s="438"/>
      <c r="E222" s="438"/>
      <c r="F222" s="438"/>
      <c r="G222" s="438"/>
      <c r="H222" s="438"/>
      <c r="I222" s="438"/>
      <c r="J222" s="439"/>
    </row>
    <row r="223" spans="1:12" ht="15" customHeight="1" x14ac:dyDescent="0.25">
      <c r="A223" s="437"/>
      <c r="B223" s="438"/>
      <c r="C223" s="438"/>
      <c r="D223" s="438"/>
      <c r="E223" s="438"/>
      <c r="F223" s="438"/>
      <c r="G223" s="438"/>
      <c r="H223" s="438"/>
      <c r="I223" s="438"/>
      <c r="J223" s="439"/>
    </row>
    <row r="224" spans="1:12" ht="15" customHeight="1" x14ac:dyDescent="0.25">
      <c r="A224" s="440"/>
      <c r="B224" s="441"/>
      <c r="C224" s="441"/>
      <c r="D224" s="441"/>
      <c r="E224" s="441"/>
      <c r="F224" s="441"/>
      <c r="G224" s="441"/>
      <c r="H224" s="441"/>
      <c r="I224" s="441"/>
      <c r="J224" s="442"/>
    </row>
    <row r="225" spans="1:10" ht="15" customHeight="1" x14ac:dyDescent="0.25">
      <c r="A225" s="209"/>
      <c r="B225" s="209"/>
      <c r="C225" s="209"/>
      <c r="D225" s="209"/>
      <c r="E225" s="209"/>
      <c r="F225" s="209"/>
      <c r="G225" s="209"/>
      <c r="H225" s="209"/>
      <c r="I225" s="209"/>
      <c r="J225" s="209"/>
    </row>
    <row r="226" spans="1:10" ht="15" customHeight="1" x14ac:dyDescent="0.25">
      <c r="A226" s="209"/>
      <c r="B226" s="209"/>
      <c r="C226" s="209"/>
      <c r="D226" s="209"/>
      <c r="E226" s="209"/>
      <c r="F226" s="209"/>
      <c r="G226" s="209"/>
      <c r="H226" s="209"/>
      <c r="I226" s="209"/>
      <c r="J226" s="209"/>
    </row>
    <row r="227" spans="1:10" ht="15" customHeight="1" x14ac:dyDescent="0.25">
      <c r="A227" s="188"/>
      <c r="B227" s="188"/>
      <c r="C227" s="188"/>
      <c r="D227" s="188"/>
      <c r="E227" s="188"/>
      <c r="F227" s="188"/>
      <c r="G227" s="188"/>
      <c r="H227" s="188"/>
      <c r="I227" s="188"/>
      <c r="J227" s="188"/>
    </row>
    <row r="228" spans="1:10" ht="15.6" x14ac:dyDescent="0.3">
      <c r="A228" s="376" t="s">
        <v>848</v>
      </c>
      <c r="B228" s="377"/>
      <c r="C228" s="377"/>
      <c r="D228" s="377"/>
      <c r="E228" s="377"/>
      <c r="F228" s="377"/>
      <c r="G228" s="377"/>
      <c r="H228" s="374" t="str">
        <f>'CONTACT INFORMATION'!$A$24</f>
        <v>Napa</v>
      </c>
      <c r="I228" s="374"/>
      <c r="J228" s="375"/>
    </row>
    <row r="229" spans="1:10" ht="8.1" customHeight="1" x14ac:dyDescent="0.25">
      <c r="A229" s="163"/>
      <c r="B229" s="163"/>
      <c r="C229" s="163"/>
      <c r="D229" s="163"/>
      <c r="E229" s="163"/>
      <c r="F229" s="163"/>
      <c r="G229" s="163"/>
      <c r="H229" s="163"/>
      <c r="I229" s="163"/>
      <c r="J229" s="163"/>
    </row>
    <row r="230" spans="1:10" ht="13.8" x14ac:dyDescent="0.25">
      <c r="A230" s="466" t="s">
        <v>810</v>
      </c>
      <c r="B230" s="467"/>
      <c r="C230" s="467"/>
      <c r="D230" s="467"/>
      <c r="E230" s="467"/>
      <c r="F230" s="467"/>
      <c r="G230" s="467"/>
      <c r="H230" s="467"/>
      <c r="I230" s="467"/>
      <c r="J230" s="468"/>
    </row>
    <row r="231" spans="1:10" ht="12.75" customHeight="1" x14ac:dyDescent="0.25">
      <c r="A231" s="469" t="s">
        <v>854</v>
      </c>
      <c r="B231" s="500"/>
      <c r="C231" s="500"/>
      <c r="D231" s="501"/>
      <c r="E231" s="494" t="s">
        <v>937</v>
      </c>
      <c r="F231" s="495"/>
      <c r="G231" s="495"/>
      <c r="H231" s="495"/>
      <c r="I231" s="495"/>
      <c r="J231" s="496"/>
    </row>
    <row r="232" spans="1:10" ht="12.75" customHeight="1" x14ac:dyDescent="0.25">
      <c r="A232" s="478" t="s">
        <v>912</v>
      </c>
      <c r="B232" s="479"/>
      <c r="C232" s="479"/>
      <c r="D232" s="480"/>
      <c r="E232" s="497"/>
      <c r="F232" s="498"/>
      <c r="G232" s="498"/>
      <c r="H232" s="498"/>
      <c r="I232" s="498"/>
      <c r="J232" s="499"/>
    </row>
    <row r="233" spans="1:10" x14ac:dyDescent="0.25">
      <c r="A233" s="491" t="s">
        <v>913</v>
      </c>
      <c r="B233" s="492"/>
      <c r="C233" s="492"/>
      <c r="D233" s="493"/>
      <c r="E233" s="484"/>
      <c r="F233" s="485"/>
      <c r="G233" s="485"/>
      <c r="H233" s="485"/>
      <c r="I233" s="485"/>
      <c r="J233" s="486"/>
    </row>
    <row r="234" spans="1:10" ht="27" customHeight="1" x14ac:dyDescent="0.25">
      <c r="A234" s="157"/>
      <c r="B234" s="208"/>
      <c r="C234" s="208"/>
      <c r="D234" s="208"/>
      <c r="E234" s="487" t="s">
        <v>535</v>
      </c>
      <c r="F234" s="488"/>
      <c r="G234" s="487" t="s">
        <v>533</v>
      </c>
      <c r="H234" s="488"/>
      <c r="I234" s="489" t="s">
        <v>849</v>
      </c>
      <c r="J234" s="490"/>
    </row>
    <row r="235" spans="1:10" x14ac:dyDescent="0.25">
      <c r="A235" s="455" t="s">
        <v>527</v>
      </c>
      <c r="B235" s="456"/>
      <c r="C235" s="456"/>
      <c r="D235" s="457"/>
      <c r="E235" s="464"/>
      <c r="F235" s="464"/>
      <c r="G235" s="464"/>
      <c r="H235" s="464"/>
      <c r="I235" s="465"/>
      <c r="J235" s="465"/>
    </row>
    <row r="236" spans="1:10" x14ac:dyDescent="0.25">
      <c r="A236" s="460" t="s">
        <v>528</v>
      </c>
      <c r="B236" s="461"/>
      <c r="C236" s="461"/>
      <c r="D236" s="462"/>
      <c r="E236" s="446"/>
      <c r="F236" s="446"/>
      <c r="G236" s="447"/>
      <c r="H236" s="447"/>
      <c r="I236" s="463"/>
      <c r="J236" s="463"/>
    </row>
    <row r="237" spans="1:10" x14ac:dyDescent="0.25">
      <c r="A237" s="455" t="s">
        <v>529</v>
      </c>
      <c r="B237" s="456"/>
      <c r="C237" s="456"/>
      <c r="D237" s="457"/>
      <c r="E237" s="464"/>
      <c r="F237" s="464"/>
      <c r="G237" s="464"/>
      <c r="H237" s="464"/>
      <c r="I237" s="465"/>
      <c r="J237" s="465"/>
    </row>
    <row r="238" spans="1:10" x14ac:dyDescent="0.25">
      <c r="A238" s="460" t="s">
        <v>530</v>
      </c>
      <c r="B238" s="461"/>
      <c r="C238" s="461"/>
      <c r="D238" s="462"/>
      <c r="E238" s="446">
        <v>147248</v>
      </c>
      <c r="F238" s="446"/>
      <c r="G238" s="447"/>
      <c r="H238" s="447"/>
      <c r="I238" s="463"/>
      <c r="J238" s="463"/>
    </row>
    <row r="239" spans="1:10" x14ac:dyDescent="0.25">
      <c r="A239" s="455" t="s">
        <v>531</v>
      </c>
      <c r="B239" s="456"/>
      <c r="C239" s="456"/>
      <c r="D239" s="457"/>
      <c r="E239" s="464"/>
      <c r="F239" s="464"/>
      <c r="G239" s="464"/>
      <c r="H239" s="464"/>
      <c r="I239" s="465"/>
      <c r="J239" s="465"/>
    </row>
    <row r="240" spans="1:10" x14ac:dyDescent="0.25">
      <c r="A240" s="460" t="s">
        <v>532</v>
      </c>
      <c r="B240" s="461"/>
      <c r="C240" s="461"/>
      <c r="D240" s="462"/>
      <c r="E240" s="446"/>
      <c r="F240" s="446"/>
      <c r="G240" s="447"/>
      <c r="H240" s="447"/>
      <c r="I240" s="463"/>
      <c r="J240" s="463"/>
    </row>
    <row r="241" spans="1:10" x14ac:dyDescent="0.25">
      <c r="A241" s="455" t="s">
        <v>537</v>
      </c>
      <c r="B241" s="456"/>
      <c r="C241" s="456"/>
      <c r="D241" s="457"/>
      <c r="E241" s="458"/>
      <c r="F241" s="458"/>
      <c r="G241" s="458"/>
      <c r="H241" s="458"/>
      <c r="I241" s="459"/>
      <c r="J241" s="459"/>
    </row>
    <row r="242" spans="1:10" x14ac:dyDescent="0.25">
      <c r="A242" s="443"/>
      <c r="B242" s="444"/>
      <c r="C242" s="444"/>
      <c r="D242" s="445"/>
      <c r="E242" s="446"/>
      <c r="F242" s="446"/>
      <c r="G242" s="447"/>
      <c r="H242" s="447"/>
      <c r="I242" s="447"/>
      <c r="J242" s="447"/>
    </row>
    <row r="243" spans="1:10" x14ac:dyDescent="0.25">
      <c r="A243" s="443"/>
      <c r="B243" s="444"/>
      <c r="C243" s="444"/>
      <c r="D243" s="445"/>
      <c r="E243" s="446"/>
      <c r="F243" s="446"/>
      <c r="G243" s="447"/>
      <c r="H243" s="447"/>
      <c r="I243" s="447"/>
      <c r="J243" s="447"/>
    </row>
    <row r="244" spans="1:10" x14ac:dyDescent="0.25">
      <c r="A244" s="443"/>
      <c r="B244" s="444"/>
      <c r="C244" s="444"/>
      <c r="D244" s="445"/>
      <c r="E244" s="446"/>
      <c r="F244" s="446"/>
      <c r="G244" s="447"/>
      <c r="H244" s="447"/>
      <c r="I244" s="447"/>
      <c r="J244" s="447"/>
    </row>
    <row r="245" spans="1:10" x14ac:dyDescent="0.25">
      <c r="A245" s="448" t="s">
        <v>534</v>
      </c>
      <c r="B245" s="449"/>
      <c r="C245" s="449"/>
      <c r="D245" s="450"/>
      <c r="E245" s="451">
        <f>SUM(E235:E244)</f>
        <v>147248</v>
      </c>
      <c r="F245" s="451"/>
      <c r="G245" s="451">
        <f>SUM(G235:G244)</f>
        <v>0</v>
      </c>
      <c r="H245" s="451"/>
      <c r="I245" s="451">
        <f>SUM(I235:I244)</f>
        <v>0</v>
      </c>
      <c r="J245" s="451"/>
    </row>
    <row r="246" spans="1:10" ht="12.75" customHeight="1" x14ac:dyDescent="0.25">
      <c r="A246" s="452" t="s">
        <v>861</v>
      </c>
      <c r="B246" s="453"/>
      <c r="C246" s="453"/>
      <c r="D246" s="453"/>
      <c r="E246" s="453"/>
      <c r="F246" s="453"/>
      <c r="G246" s="453"/>
      <c r="H246" s="453"/>
      <c r="I246" s="453"/>
      <c r="J246" s="454"/>
    </row>
    <row r="247" spans="1:10" ht="12.75" customHeight="1" x14ac:dyDescent="0.25">
      <c r="A247" s="429" t="s">
        <v>862</v>
      </c>
      <c r="B247" s="430"/>
      <c r="C247" s="430"/>
      <c r="D247" s="430"/>
      <c r="E247" s="430"/>
      <c r="F247" s="430"/>
      <c r="G247" s="430"/>
      <c r="H247" s="430"/>
      <c r="I247" s="430"/>
      <c r="J247" s="431"/>
    </row>
    <row r="248" spans="1:10" ht="12.75" customHeight="1" x14ac:dyDescent="0.25">
      <c r="A248" s="429" t="s">
        <v>863</v>
      </c>
      <c r="B248" s="430"/>
      <c r="C248" s="430"/>
      <c r="D248" s="430"/>
      <c r="E248" s="430"/>
      <c r="F248" s="430"/>
      <c r="G248" s="430"/>
      <c r="H248" s="430"/>
      <c r="I248" s="430"/>
      <c r="J248" s="431"/>
    </row>
    <row r="249" spans="1:10" ht="12.75" customHeight="1" x14ac:dyDescent="0.25">
      <c r="A249" s="432" t="s">
        <v>864</v>
      </c>
      <c r="B249" s="433"/>
      <c r="C249" s="433"/>
      <c r="D249" s="433"/>
      <c r="E249" s="433"/>
      <c r="F249" s="433"/>
      <c r="G249" s="433"/>
      <c r="H249" s="433"/>
      <c r="I249" s="433"/>
      <c r="J249" s="434"/>
    </row>
    <row r="250" spans="1:10" x14ac:dyDescent="0.25">
      <c r="A250" s="318" t="s">
        <v>941</v>
      </c>
      <c r="B250" s="435"/>
      <c r="C250" s="435"/>
      <c r="D250" s="435"/>
      <c r="E250" s="435"/>
      <c r="F250" s="435"/>
      <c r="G250" s="435"/>
      <c r="H250" s="435"/>
      <c r="I250" s="435"/>
      <c r="J250" s="436"/>
    </row>
    <row r="251" spans="1:10" x14ac:dyDescent="0.25">
      <c r="A251" s="437"/>
      <c r="B251" s="438"/>
      <c r="C251" s="438"/>
      <c r="D251" s="438"/>
      <c r="E251" s="438"/>
      <c r="F251" s="438"/>
      <c r="G251" s="438"/>
      <c r="H251" s="438"/>
      <c r="I251" s="438"/>
      <c r="J251" s="439"/>
    </row>
    <row r="252" spans="1:10" x14ac:dyDescent="0.25">
      <c r="A252" s="437"/>
      <c r="B252" s="438"/>
      <c r="C252" s="438"/>
      <c r="D252" s="438"/>
      <c r="E252" s="438"/>
      <c r="F252" s="438"/>
      <c r="G252" s="438"/>
      <c r="H252" s="438"/>
      <c r="I252" s="438"/>
      <c r="J252" s="439"/>
    </row>
    <row r="253" spans="1:10" x14ac:dyDescent="0.25">
      <c r="A253" s="437"/>
      <c r="B253" s="438"/>
      <c r="C253" s="438"/>
      <c r="D253" s="438"/>
      <c r="E253" s="438"/>
      <c r="F253" s="438"/>
      <c r="G253" s="438"/>
      <c r="H253" s="438"/>
      <c r="I253" s="438"/>
      <c r="J253" s="439"/>
    </row>
    <row r="254" spans="1:10" x14ac:dyDescent="0.25">
      <c r="A254" s="437"/>
      <c r="B254" s="438"/>
      <c r="C254" s="438"/>
      <c r="D254" s="438"/>
      <c r="E254" s="438"/>
      <c r="F254" s="438"/>
      <c r="G254" s="438"/>
      <c r="H254" s="438"/>
      <c r="I254" s="438"/>
      <c r="J254" s="439"/>
    </row>
    <row r="255" spans="1:10" x14ac:dyDescent="0.25">
      <c r="A255" s="437"/>
      <c r="B255" s="438"/>
      <c r="C255" s="438"/>
      <c r="D255" s="438"/>
      <c r="E255" s="438"/>
      <c r="F255" s="438"/>
      <c r="G255" s="438"/>
      <c r="H255" s="438"/>
      <c r="I255" s="438"/>
      <c r="J255" s="439"/>
    </row>
    <row r="256" spans="1:10" x14ac:dyDescent="0.25">
      <c r="A256" s="437"/>
      <c r="B256" s="438"/>
      <c r="C256" s="438"/>
      <c r="D256" s="438"/>
      <c r="E256" s="438"/>
      <c r="F256" s="438"/>
      <c r="G256" s="438"/>
      <c r="H256" s="438"/>
      <c r="I256" s="438"/>
      <c r="J256" s="439"/>
    </row>
    <row r="257" spans="1:10" x14ac:dyDescent="0.25">
      <c r="A257" s="437"/>
      <c r="B257" s="438"/>
      <c r="C257" s="438"/>
      <c r="D257" s="438"/>
      <c r="E257" s="438"/>
      <c r="F257" s="438"/>
      <c r="G257" s="438"/>
      <c r="H257" s="438"/>
      <c r="I257" s="438"/>
      <c r="J257" s="439"/>
    </row>
    <row r="258" spans="1:10" x14ac:dyDescent="0.25">
      <c r="A258" s="437"/>
      <c r="B258" s="438"/>
      <c r="C258" s="438"/>
      <c r="D258" s="438"/>
      <c r="E258" s="438"/>
      <c r="F258" s="438"/>
      <c r="G258" s="438"/>
      <c r="H258" s="438"/>
      <c r="I258" s="438"/>
      <c r="J258" s="439"/>
    </row>
    <row r="259" spans="1:10" x14ac:dyDescent="0.25">
      <c r="A259" s="437"/>
      <c r="B259" s="438"/>
      <c r="C259" s="438"/>
      <c r="D259" s="438"/>
      <c r="E259" s="438"/>
      <c r="F259" s="438"/>
      <c r="G259" s="438"/>
      <c r="H259" s="438"/>
      <c r="I259" s="438"/>
      <c r="J259" s="439"/>
    </row>
    <row r="260" spans="1:10" x14ac:dyDescent="0.25">
      <c r="A260" s="437"/>
      <c r="B260" s="438"/>
      <c r="C260" s="438"/>
      <c r="D260" s="438"/>
      <c r="E260" s="438"/>
      <c r="F260" s="438"/>
      <c r="G260" s="438"/>
      <c r="H260" s="438"/>
      <c r="I260" s="438"/>
      <c r="J260" s="439"/>
    </row>
    <row r="261" spans="1:10" x14ac:dyDescent="0.25">
      <c r="A261" s="437"/>
      <c r="B261" s="438"/>
      <c r="C261" s="438"/>
      <c r="D261" s="438"/>
      <c r="E261" s="438"/>
      <c r="F261" s="438"/>
      <c r="G261" s="438"/>
      <c r="H261" s="438"/>
      <c r="I261" s="438"/>
      <c r="J261" s="439"/>
    </row>
    <row r="262" spans="1:10" x14ac:dyDescent="0.25">
      <c r="A262" s="437"/>
      <c r="B262" s="438"/>
      <c r="C262" s="438"/>
      <c r="D262" s="438"/>
      <c r="E262" s="438"/>
      <c r="F262" s="438"/>
      <c r="G262" s="438"/>
      <c r="H262" s="438"/>
      <c r="I262" s="438"/>
      <c r="J262" s="439"/>
    </row>
    <row r="263" spans="1:10" x14ac:dyDescent="0.25">
      <c r="A263" s="437"/>
      <c r="B263" s="438"/>
      <c r="C263" s="438"/>
      <c r="D263" s="438"/>
      <c r="E263" s="438"/>
      <c r="F263" s="438"/>
      <c r="G263" s="438"/>
      <c r="H263" s="438"/>
      <c r="I263" s="438"/>
      <c r="J263" s="439"/>
    </row>
    <row r="264" spans="1:10" x14ac:dyDescent="0.25">
      <c r="A264" s="437"/>
      <c r="B264" s="438"/>
      <c r="C264" s="438"/>
      <c r="D264" s="438"/>
      <c r="E264" s="438"/>
      <c r="F264" s="438"/>
      <c r="G264" s="438"/>
      <c r="H264" s="438"/>
      <c r="I264" s="438"/>
      <c r="J264" s="439"/>
    </row>
    <row r="265" spans="1:10" x14ac:dyDescent="0.25">
      <c r="A265" s="437"/>
      <c r="B265" s="438"/>
      <c r="C265" s="438"/>
      <c r="D265" s="438"/>
      <c r="E265" s="438"/>
      <c r="F265" s="438"/>
      <c r="G265" s="438"/>
      <c r="H265" s="438"/>
      <c r="I265" s="438"/>
      <c r="J265" s="439"/>
    </row>
    <row r="266" spans="1:10" x14ac:dyDescent="0.25">
      <c r="A266" s="437"/>
      <c r="B266" s="438"/>
      <c r="C266" s="438"/>
      <c r="D266" s="438"/>
      <c r="E266" s="438"/>
      <c r="F266" s="438"/>
      <c r="G266" s="438"/>
      <c r="H266" s="438"/>
      <c r="I266" s="438"/>
      <c r="J266" s="439"/>
    </row>
    <row r="267" spans="1:10" x14ac:dyDescent="0.25">
      <c r="A267" s="437"/>
      <c r="B267" s="438"/>
      <c r="C267" s="438"/>
      <c r="D267" s="438"/>
      <c r="E267" s="438"/>
      <c r="F267" s="438"/>
      <c r="G267" s="438"/>
      <c r="H267" s="438"/>
      <c r="I267" s="438"/>
      <c r="J267" s="439"/>
    </row>
    <row r="268" spans="1:10" x14ac:dyDescent="0.25">
      <c r="A268" s="437"/>
      <c r="B268" s="438"/>
      <c r="C268" s="438"/>
      <c r="D268" s="438"/>
      <c r="E268" s="438"/>
      <c r="F268" s="438"/>
      <c r="G268" s="438"/>
      <c r="H268" s="438"/>
      <c r="I268" s="438"/>
      <c r="J268" s="439"/>
    </row>
    <row r="269" spans="1:10" x14ac:dyDescent="0.25">
      <c r="A269" s="437"/>
      <c r="B269" s="438"/>
      <c r="C269" s="438"/>
      <c r="D269" s="438"/>
      <c r="E269" s="438"/>
      <c r="F269" s="438"/>
      <c r="G269" s="438"/>
      <c r="H269" s="438"/>
      <c r="I269" s="438"/>
      <c r="J269" s="439"/>
    </row>
    <row r="270" spans="1:10" x14ac:dyDescent="0.25">
      <c r="A270" s="437"/>
      <c r="B270" s="438"/>
      <c r="C270" s="438"/>
      <c r="D270" s="438"/>
      <c r="E270" s="438"/>
      <c r="F270" s="438"/>
      <c r="G270" s="438"/>
      <c r="H270" s="438"/>
      <c r="I270" s="438"/>
      <c r="J270" s="439"/>
    </row>
    <row r="271" spans="1:10" x14ac:dyDescent="0.25">
      <c r="A271" s="437"/>
      <c r="B271" s="438"/>
      <c r="C271" s="438"/>
      <c r="D271" s="438"/>
      <c r="E271" s="438"/>
      <c r="F271" s="438"/>
      <c r="G271" s="438"/>
      <c r="H271" s="438"/>
      <c r="I271" s="438"/>
      <c r="J271" s="439"/>
    </row>
    <row r="272" spans="1:10" x14ac:dyDescent="0.25">
      <c r="A272" s="437"/>
      <c r="B272" s="438"/>
      <c r="C272" s="438"/>
      <c r="D272" s="438"/>
      <c r="E272" s="438"/>
      <c r="F272" s="438"/>
      <c r="G272" s="438"/>
      <c r="H272" s="438"/>
      <c r="I272" s="438"/>
      <c r="J272" s="439"/>
    </row>
    <row r="273" spans="1:10" x14ac:dyDescent="0.25">
      <c r="A273" s="437"/>
      <c r="B273" s="438"/>
      <c r="C273" s="438"/>
      <c r="D273" s="438"/>
      <c r="E273" s="438"/>
      <c r="F273" s="438"/>
      <c r="G273" s="438"/>
      <c r="H273" s="438"/>
      <c r="I273" s="438"/>
      <c r="J273" s="439"/>
    </row>
    <row r="274" spans="1:10" x14ac:dyDescent="0.25">
      <c r="A274" s="437"/>
      <c r="B274" s="438"/>
      <c r="C274" s="438"/>
      <c r="D274" s="438"/>
      <c r="E274" s="438"/>
      <c r="F274" s="438"/>
      <c r="G274" s="438"/>
      <c r="H274" s="438"/>
      <c r="I274" s="438"/>
      <c r="J274" s="439"/>
    </row>
    <row r="275" spans="1:10" x14ac:dyDescent="0.25">
      <c r="A275" s="437"/>
      <c r="B275" s="438"/>
      <c r="C275" s="438"/>
      <c r="D275" s="438"/>
      <c r="E275" s="438"/>
      <c r="F275" s="438"/>
      <c r="G275" s="438"/>
      <c r="H275" s="438"/>
      <c r="I275" s="438"/>
      <c r="J275" s="439"/>
    </row>
    <row r="276" spans="1:10" x14ac:dyDescent="0.25">
      <c r="A276" s="437"/>
      <c r="B276" s="438"/>
      <c r="C276" s="438"/>
      <c r="D276" s="438"/>
      <c r="E276" s="438"/>
      <c r="F276" s="438"/>
      <c r="G276" s="438"/>
      <c r="H276" s="438"/>
      <c r="I276" s="438"/>
      <c r="J276" s="439"/>
    </row>
    <row r="277" spans="1:10" x14ac:dyDescent="0.25">
      <c r="A277" s="437"/>
      <c r="B277" s="438"/>
      <c r="C277" s="438"/>
      <c r="D277" s="438"/>
      <c r="E277" s="438"/>
      <c r="F277" s="438"/>
      <c r="G277" s="438"/>
      <c r="H277" s="438"/>
      <c r="I277" s="438"/>
      <c r="J277" s="439"/>
    </row>
    <row r="278" spans="1:10" x14ac:dyDescent="0.25">
      <c r="A278" s="437"/>
      <c r="B278" s="438"/>
      <c r="C278" s="438"/>
      <c r="D278" s="438"/>
      <c r="E278" s="438"/>
      <c r="F278" s="438"/>
      <c r="G278" s="438"/>
      <c r="H278" s="438"/>
      <c r="I278" s="438"/>
      <c r="J278" s="439"/>
    </row>
    <row r="279" spans="1:10" x14ac:dyDescent="0.25">
      <c r="A279" s="437"/>
      <c r="B279" s="438"/>
      <c r="C279" s="438"/>
      <c r="D279" s="438"/>
      <c r="E279" s="438"/>
      <c r="F279" s="438"/>
      <c r="G279" s="438"/>
      <c r="H279" s="438"/>
      <c r="I279" s="438"/>
      <c r="J279" s="439"/>
    </row>
    <row r="280" spans="1:10" x14ac:dyDescent="0.25">
      <c r="A280" s="437"/>
      <c r="B280" s="438"/>
      <c r="C280" s="438"/>
      <c r="D280" s="438"/>
      <c r="E280" s="438"/>
      <c r="F280" s="438"/>
      <c r="G280" s="438"/>
      <c r="H280" s="438"/>
      <c r="I280" s="438"/>
      <c r="J280" s="439"/>
    </row>
    <row r="281" spans="1:10" x14ac:dyDescent="0.25">
      <c r="A281" s="440"/>
      <c r="B281" s="441"/>
      <c r="C281" s="441"/>
      <c r="D281" s="441"/>
      <c r="E281" s="441"/>
      <c r="F281" s="441"/>
      <c r="G281" s="441"/>
      <c r="H281" s="441"/>
      <c r="I281" s="441"/>
      <c r="J281" s="442"/>
    </row>
    <row r="284" spans="1:10" ht="15.6" x14ac:dyDescent="0.3">
      <c r="A284" s="376" t="s">
        <v>848</v>
      </c>
      <c r="B284" s="377"/>
      <c r="C284" s="377"/>
      <c r="D284" s="377"/>
      <c r="E284" s="377"/>
      <c r="F284" s="377"/>
      <c r="G284" s="377"/>
      <c r="H284" s="374" t="str">
        <f>'CONTACT INFORMATION'!$A$24</f>
        <v>Napa</v>
      </c>
      <c r="I284" s="374"/>
      <c r="J284" s="375"/>
    </row>
    <row r="285" spans="1:10" ht="8.1" customHeight="1" x14ac:dyDescent="0.25">
      <c r="A285" s="163"/>
      <c r="B285" s="163"/>
      <c r="C285" s="163"/>
      <c r="D285" s="163"/>
      <c r="E285" s="163"/>
      <c r="F285" s="163"/>
      <c r="G285" s="163"/>
      <c r="H285" s="163"/>
      <c r="I285" s="163"/>
      <c r="J285" s="163"/>
    </row>
    <row r="286" spans="1:10" ht="13.8" x14ac:dyDescent="0.25">
      <c r="A286" s="466" t="s">
        <v>811</v>
      </c>
      <c r="B286" s="467"/>
      <c r="C286" s="467"/>
      <c r="D286" s="467"/>
      <c r="E286" s="467"/>
      <c r="F286" s="467"/>
      <c r="G286" s="467"/>
      <c r="H286" s="467"/>
      <c r="I286" s="467"/>
      <c r="J286" s="468"/>
    </row>
    <row r="287" spans="1:10" x14ac:dyDescent="0.25">
      <c r="A287" s="469" t="s">
        <v>854</v>
      </c>
      <c r="B287" s="470"/>
      <c r="C287" s="470"/>
      <c r="D287" s="471"/>
      <c r="E287" s="494" t="s">
        <v>498</v>
      </c>
      <c r="F287" s="495"/>
      <c r="G287" s="495"/>
      <c r="H287" s="495"/>
      <c r="I287" s="495"/>
      <c r="J287" s="496"/>
    </row>
    <row r="288" spans="1:10" x14ac:dyDescent="0.25">
      <c r="A288" s="478" t="s">
        <v>853</v>
      </c>
      <c r="B288" s="479"/>
      <c r="C288" s="479"/>
      <c r="D288" s="480"/>
      <c r="E288" s="497"/>
      <c r="F288" s="498"/>
      <c r="G288" s="498"/>
      <c r="H288" s="498"/>
      <c r="I288" s="498"/>
      <c r="J288" s="499"/>
    </row>
    <row r="289" spans="1:10" x14ac:dyDescent="0.25">
      <c r="A289" s="481" t="s">
        <v>808</v>
      </c>
      <c r="B289" s="482"/>
      <c r="C289" s="482"/>
      <c r="D289" s="483"/>
      <c r="E289" s="484"/>
      <c r="F289" s="485"/>
      <c r="G289" s="485"/>
      <c r="H289" s="485"/>
      <c r="I289" s="485"/>
      <c r="J289" s="486"/>
    </row>
    <row r="290" spans="1:10" ht="27" customHeight="1" x14ac:dyDescent="0.25">
      <c r="A290" s="157"/>
      <c r="B290" s="208"/>
      <c r="C290" s="208"/>
      <c r="D290" s="208"/>
      <c r="E290" s="487" t="s">
        <v>535</v>
      </c>
      <c r="F290" s="488"/>
      <c r="G290" s="487" t="s">
        <v>533</v>
      </c>
      <c r="H290" s="488"/>
      <c r="I290" s="489" t="s">
        <v>849</v>
      </c>
      <c r="J290" s="490"/>
    </row>
    <row r="291" spans="1:10" x14ac:dyDescent="0.25">
      <c r="A291" s="455" t="s">
        <v>527</v>
      </c>
      <c r="B291" s="456"/>
      <c r="C291" s="456"/>
      <c r="D291" s="457"/>
      <c r="E291" s="464"/>
      <c r="F291" s="464"/>
      <c r="G291" s="464">
        <v>107298</v>
      </c>
      <c r="H291" s="464"/>
      <c r="I291" s="465"/>
      <c r="J291" s="465"/>
    </row>
    <row r="292" spans="1:10" x14ac:dyDescent="0.25">
      <c r="A292" s="460" t="s">
        <v>528</v>
      </c>
      <c r="B292" s="461"/>
      <c r="C292" s="461"/>
      <c r="D292" s="462"/>
      <c r="E292" s="446"/>
      <c r="F292" s="446"/>
      <c r="G292" s="447"/>
      <c r="H292" s="447"/>
      <c r="I292" s="463"/>
      <c r="J292" s="463"/>
    </row>
    <row r="293" spans="1:10" x14ac:dyDescent="0.25">
      <c r="A293" s="455" t="s">
        <v>529</v>
      </c>
      <c r="B293" s="456"/>
      <c r="C293" s="456"/>
      <c r="D293" s="457"/>
      <c r="E293" s="464"/>
      <c r="F293" s="464"/>
      <c r="G293" s="464"/>
      <c r="H293" s="464"/>
      <c r="I293" s="465"/>
      <c r="J293" s="465"/>
    </row>
    <row r="294" spans="1:10" x14ac:dyDescent="0.25">
      <c r="A294" s="460" t="s">
        <v>530</v>
      </c>
      <c r="B294" s="461"/>
      <c r="C294" s="461"/>
      <c r="D294" s="462"/>
      <c r="E294" s="446"/>
      <c r="F294" s="446"/>
      <c r="G294" s="447"/>
      <c r="H294" s="447"/>
      <c r="I294" s="463"/>
      <c r="J294" s="463"/>
    </row>
    <row r="295" spans="1:10" x14ac:dyDescent="0.25">
      <c r="A295" s="455" t="s">
        <v>531</v>
      </c>
      <c r="B295" s="456"/>
      <c r="C295" s="456"/>
      <c r="D295" s="457"/>
      <c r="E295" s="464"/>
      <c r="F295" s="464"/>
      <c r="G295" s="464"/>
      <c r="H295" s="464"/>
      <c r="I295" s="465"/>
      <c r="J295" s="465"/>
    </row>
    <row r="296" spans="1:10" x14ac:dyDescent="0.25">
      <c r="A296" s="460" t="s">
        <v>532</v>
      </c>
      <c r="B296" s="461"/>
      <c r="C296" s="461"/>
      <c r="D296" s="462"/>
      <c r="E296" s="446"/>
      <c r="F296" s="446"/>
      <c r="G296" s="447"/>
      <c r="H296" s="447"/>
      <c r="I296" s="463"/>
      <c r="J296" s="463"/>
    </row>
    <row r="297" spans="1:10" x14ac:dyDescent="0.25">
      <c r="A297" s="455" t="s">
        <v>537</v>
      </c>
      <c r="B297" s="456"/>
      <c r="C297" s="456"/>
      <c r="D297" s="457"/>
      <c r="E297" s="458"/>
      <c r="F297" s="458"/>
      <c r="G297" s="458"/>
      <c r="H297" s="458"/>
      <c r="I297" s="459"/>
      <c r="J297" s="459"/>
    </row>
    <row r="298" spans="1:10" x14ac:dyDescent="0.25">
      <c r="A298" s="443"/>
      <c r="B298" s="444"/>
      <c r="C298" s="444"/>
      <c r="D298" s="445"/>
      <c r="E298" s="446"/>
      <c r="F298" s="446"/>
      <c r="G298" s="447"/>
      <c r="H298" s="447"/>
      <c r="I298" s="447"/>
      <c r="J298" s="447"/>
    </row>
    <row r="299" spans="1:10" x14ac:dyDescent="0.25">
      <c r="A299" s="443"/>
      <c r="B299" s="444"/>
      <c r="C299" s="444"/>
      <c r="D299" s="445"/>
      <c r="E299" s="446"/>
      <c r="F299" s="446"/>
      <c r="G299" s="447"/>
      <c r="H299" s="447"/>
      <c r="I299" s="447"/>
      <c r="J299" s="447"/>
    </row>
    <row r="300" spans="1:10" x14ac:dyDescent="0.25">
      <c r="A300" s="443"/>
      <c r="B300" s="444"/>
      <c r="C300" s="444"/>
      <c r="D300" s="445"/>
      <c r="E300" s="446"/>
      <c r="F300" s="446"/>
      <c r="G300" s="447"/>
      <c r="H300" s="447"/>
      <c r="I300" s="447"/>
      <c r="J300" s="447"/>
    </row>
    <row r="301" spans="1:10" x14ac:dyDescent="0.25">
      <c r="A301" s="448" t="s">
        <v>534</v>
      </c>
      <c r="B301" s="449"/>
      <c r="C301" s="449"/>
      <c r="D301" s="450"/>
      <c r="E301" s="451">
        <f>SUM(E291:E300)</f>
        <v>0</v>
      </c>
      <c r="F301" s="451"/>
      <c r="G301" s="451">
        <f>SUM(G291:G300)</f>
        <v>107298</v>
      </c>
      <c r="H301" s="451"/>
      <c r="I301" s="451">
        <f>SUM(I291:I300)</f>
        <v>0</v>
      </c>
      <c r="J301" s="451"/>
    </row>
    <row r="302" spans="1:10" x14ac:dyDescent="0.25">
      <c r="A302" s="452" t="s">
        <v>861</v>
      </c>
      <c r="B302" s="453"/>
      <c r="C302" s="453"/>
      <c r="D302" s="453"/>
      <c r="E302" s="453"/>
      <c r="F302" s="453"/>
      <c r="G302" s="453"/>
      <c r="H302" s="453"/>
      <c r="I302" s="453"/>
      <c r="J302" s="454"/>
    </row>
    <row r="303" spans="1:10" x14ac:dyDescent="0.25">
      <c r="A303" s="429" t="s">
        <v>862</v>
      </c>
      <c r="B303" s="430"/>
      <c r="C303" s="430"/>
      <c r="D303" s="430"/>
      <c r="E303" s="430"/>
      <c r="F303" s="430"/>
      <c r="G303" s="430"/>
      <c r="H303" s="430"/>
      <c r="I303" s="430"/>
      <c r="J303" s="431"/>
    </row>
    <row r="304" spans="1:10" x14ac:dyDescent="0.25">
      <c r="A304" s="429" t="s">
        <v>863</v>
      </c>
      <c r="B304" s="430"/>
      <c r="C304" s="430"/>
      <c r="D304" s="430"/>
      <c r="E304" s="430"/>
      <c r="F304" s="430"/>
      <c r="G304" s="430"/>
      <c r="H304" s="430"/>
      <c r="I304" s="430"/>
      <c r="J304" s="431"/>
    </row>
    <row r="305" spans="1:10" x14ac:dyDescent="0.25">
      <c r="A305" s="432" t="s">
        <v>864</v>
      </c>
      <c r="B305" s="433"/>
      <c r="C305" s="433"/>
      <c r="D305" s="433"/>
      <c r="E305" s="433"/>
      <c r="F305" s="433"/>
      <c r="G305" s="433"/>
      <c r="H305" s="433"/>
      <c r="I305" s="433"/>
      <c r="J305" s="434"/>
    </row>
    <row r="306" spans="1:10" x14ac:dyDescent="0.25">
      <c r="A306" s="318" t="s">
        <v>943</v>
      </c>
      <c r="B306" s="435"/>
      <c r="C306" s="435"/>
      <c r="D306" s="435"/>
      <c r="E306" s="435"/>
      <c r="F306" s="435"/>
      <c r="G306" s="435"/>
      <c r="H306" s="435"/>
      <c r="I306" s="435"/>
      <c r="J306" s="436"/>
    </row>
    <row r="307" spans="1:10" x14ac:dyDescent="0.25">
      <c r="A307" s="437"/>
      <c r="B307" s="438"/>
      <c r="C307" s="438"/>
      <c r="D307" s="438"/>
      <c r="E307" s="438"/>
      <c r="F307" s="438"/>
      <c r="G307" s="438"/>
      <c r="H307" s="438"/>
      <c r="I307" s="438"/>
      <c r="J307" s="439"/>
    </row>
    <row r="308" spans="1:10" x14ac:dyDescent="0.25">
      <c r="A308" s="437"/>
      <c r="B308" s="438"/>
      <c r="C308" s="438"/>
      <c r="D308" s="438"/>
      <c r="E308" s="438"/>
      <c r="F308" s="438"/>
      <c r="G308" s="438"/>
      <c r="H308" s="438"/>
      <c r="I308" s="438"/>
      <c r="J308" s="439"/>
    </row>
    <row r="309" spans="1:10" x14ac:dyDescent="0.25">
      <c r="A309" s="437"/>
      <c r="B309" s="438"/>
      <c r="C309" s="438"/>
      <c r="D309" s="438"/>
      <c r="E309" s="438"/>
      <c r="F309" s="438"/>
      <c r="G309" s="438"/>
      <c r="H309" s="438"/>
      <c r="I309" s="438"/>
      <c r="J309" s="439"/>
    </row>
    <row r="310" spans="1:10" x14ac:dyDescent="0.25">
      <c r="A310" s="437"/>
      <c r="B310" s="438"/>
      <c r="C310" s="438"/>
      <c r="D310" s="438"/>
      <c r="E310" s="438"/>
      <c r="F310" s="438"/>
      <c r="G310" s="438"/>
      <c r="H310" s="438"/>
      <c r="I310" s="438"/>
      <c r="J310" s="439"/>
    </row>
    <row r="311" spans="1:10" x14ac:dyDescent="0.25">
      <c r="A311" s="437"/>
      <c r="B311" s="438"/>
      <c r="C311" s="438"/>
      <c r="D311" s="438"/>
      <c r="E311" s="438"/>
      <c r="F311" s="438"/>
      <c r="G311" s="438"/>
      <c r="H311" s="438"/>
      <c r="I311" s="438"/>
      <c r="J311" s="439"/>
    </row>
    <row r="312" spans="1:10" x14ac:dyDescent="0.25">
      <c r="A312" s="437"/>
      <c r="B312" s="438"/>
      <c r="C312" s="438"/>
      <c r="D312" s="438"/>
      <c r="E312" s="438"/>
      <c r="F312" s="438"/>
      <c r="G312" s="438"/>
      <c r="H312" s="438"/>
      <c r="I312" s="438"/>
      <c r="J312" s="439"/>
    </row>
    <row r="313" spans="1:10" x14ac:dyDescent="0.25">
      <c r="A313" s="437"/>
      <c r="B313" s="438"/>
      <c r="C313" s="438"/>
      <c r="D313" s="438"/>
      <c r="E313" s="438"/>
      <c r="F313" s="438"/>
      <c r="G313" s="438"/>
      <c r="H313" s="438"/>
      <c r="I313" s="438"/>
      <c r="J313" s="439"/>
    </row>
    <row r="314" spans="1:10" x14ac:dyDescent="0.25">
      <c r="A314" s="437"/>
      <c r="B314" s="438"/>
      <c r="C314" s="438"/>
      <c r="D314" s="438"/>
      <c r="E314" s="438"/>
      <c r="F314" s="438"/>
      <c r="G314" s="438"/>
      <c r="H314" s="438"/>
      <c r="I314" s="438"/>
      <c r="J314" s="439"/>
    </row>
    <row r="315" spans="1:10" x14ac:dyDescent="0.25">
      <c r="A315" s="437"/>
      <c r="B315" s="438"/>
      <c r="C315" s="438"/>
      <c r="D315" s="438"/>
      <c r="E315" s="438"/>
      <c r="F315" s="438"/>
      <c r="G315" s="438"/>
      <c r="H315" s="438"/>
      <c r="I315" s="438"/>
      <c r="J315" s="439"/>
    </row>
    <row r="316" spans="1:10" x14ac:dyDescent="0.25">
      <c r="A316" s="437"/>
      <c r="B316" s="438"/>
      <c r="C316" s="438"/>
      <c r="D316" s="438"/>
      <c r="E316" s="438"/>
      <c r="F316" s="438"/>
      <c r="G316" s="438"/>
      <c r="H316" s="438"/>
      <c r="I316" s="438"/>
      <c r="J316" s="439"/>
    </row>
    <row r="317" spans="1:10" x14ac:dyDescent="0.25">
      <c r="A317" s="437"/>
      <c r="B317" s="438"/>
      <c r="C317" s="438"/>
      <c r="D317" s="438"/>
      <c r="E317" s="438"/>
      <c r="F317" s="438"/>
      <c r="G317" s="438"/>
      <c r="H317" s="438"/>
      <c r="I317" s="438"/>
      <c r="J317" s="439"/>
    </row>
    <row r="318" spans="1:10" x14ac:dyDescent="0.25">
      <c r="A318" s="437"/>
      <c r="B318" s="438"/>
      <c r="C318" s="438"/>
      <c r="D318" s="438"/>
      <c r="E318" s="438"/>
      <c r="F318" s="438"/>
      <c r="G318" s="438"/>
      <c r="H318" s="438"/>
      <c r="I318" s="438"/>
      <c r="J318" s="439"/>
    </row>
    <row r="319" spans="1:10" x14ac:dyDescent="0.25">
      <c r="A319" s="437"/>
      <c r="B319" s="438"/>
      <c r="C319" s="438"/>
      <c r="D319" s="438"/>
      <c r="E319" s="438"/>
      <c r="F319" s="438"/>
      <c r="G319" s="438"/>
      <c r="H319" s="438"/>
      <c r="I319" s="438"/>
      <c r="J319" s="439"/>
    </row>
    <row r="320" spans="1:10" x14ac:dyDescent="0.25">
      <c r="A320" s="437"/>
      <c r="B320" s="438"/>
      <c r="C320" s="438"/>
      <c r="D320" s="438"/>
      <c r="E320" s="438"/>
      <c r="F320" s="438"/>
      <c r="G320" s="438"/>
      <c r="H320" s="438"/>
      <c r="I320" s="438"/>
      <c r="J320" s="439"/>
    </row>
    <row r="321" spans="1:10" x14ac:dyDescent="0.25">
      <c r="A321" s="437"/>
      <c r="B321" s="438"/>
      <c r="C321" s="438"/>
      <c r="D321" s="438"/>
      <c r="E321" s="438"/>
      <c r="F321" s="438"/>
      <c r="G321" s="438"/>
      <c r="H321" s="438"/>
      <c r="I321" s="438"/>
      <c r="J321" s="439"/>
    </row>
    <row r="322" spans="1:10" x14ac:dyDescent="0.25">
      <c r="A322" s="437"/>
      <c r="B322" s="438"/>
      <c r="C322" s="438"/>
      <c r="D322" s="438"/>
      <c r="E322" s="438"/>
      <c r="F322" s="438"/>
      <c r="G322" s="438"/>
      <c r="H322" s="438"/>
      <c r="I322" s="438"/>
      <c r="J322" s="439"/>
    </row>
    <row r="323" spans="1:10" x14ac:dyDescent="0.25">
      <c r="A323" s="437"/>
      <c r="B323" s="438"/>
      <c r="C323" s="438"/>
      <c r="D323" s="438"/>
      <c r="E323" s="438"/>
      <c r="F323" s="438"/>
      <c r="G323" s="438"/>
      <c r="H323" s="438"/>
      <c r="I323" s="438"/>
      <c r="J323" s="439"/>
    </row>
    <row r="324" spans="1:10" x14ac:dyDescent="0.25">
      <c r="A324" s="437"/>
      <c r="B324" s="438"/>
      <c r="C324" s="438"/>
      <c r="D324" s="438"/>
      <c r="E324" s="438"/>
      <c r="F324" s="438"/>
      <c r="G324" s="438"/>
      <c r="H324" s="438"/>
      <c r="I324" s="438"/>
      <c r="J324" s="439"/>
    </row>
    <row r="325" spans="1:10" x14ac:dyDescent="0.25">
      <c r="A325" s="437"/>
      <c r="B325" s="438"/>
      <c r="C325" s="438"/>
      <c r="D325" s="438"/>
      <c r="E325" s="438"/>
      <c r="F325" s="438"/>
      <c r="G325" s="438"/>
      <c r="H325" s="438"/>
      <c r="I325" s="438"/>
      <c r="J325" s="439"/>
    </row>
    <row r="326" spans="1:10" x14ac:dyDescent="0.25">
      <c r="A326" s="437"/>
      <c r="B326" s="438"/>
      <c r="C326" s="438"/>
      <c r="D326" s="438"/>
      <c r="E326" s="438"/>
      <c r="F326" s="438"/>
      <c r="G326" s="438"/>
      <c r="H326" s="438"/>
      <c r="I326" s="438"/>
      <c r="J326" s="439"/>
    </row>
    <row r="327" spans="1:10" x14ac:dyDescent="0.25">
      <c r="A327" s="437"/>
      <c r="B327" s="438"/>
      <c r="C327" s="438"/>
      <c r="D327" s="438"/>
      <c r="E327" s="438"/>
      <c r="F327" s="438"/>
      <c r="G327" s="438"/>
      <c r="H327" s="438"/>
      <c r="I327" s="438"/>
      <c r="J327" s="439"/>
    </row>
    <row r="328" spans="1:10" x14ac:dyDescent="0.25">
      <c r="A328" s="437"/>
      <c r="B328" s="438"/>
      <c r="C328" s="438"/>
      <c r="D328" s="438"/>
      <c r="E328" s="438"/>
      <c r="F328" s="438"/>
      <c r="G328" s="438"/>
      <c r="H328" s="438"/>
      <c r="I328" s="438"/>
      <c r="J328" s="439"/>
    </row>
    <row r="329" spans="1:10" x14ac:dyDescent="0.25">
      <c r="A329" s="437"/>
      <c r="B329" s="438"/>
      <c r="C329" s="438"/>
      <c r="D329" s="438"/>
      <c r="E329" s="438"/>
      <c r="F329" s="438"/>
      <c r="G329" s="438"/>
      <c r="H329" s="438"/>
      <c r="I329" s="438"/>
      <c r="J329" s="439"/>
    </row>
    <row r="330" spans="1:10" x14ac:dyDescent="0.25">
      <c r="A330" s="437"/>
      <c r="B330" s="438"/>
      <c r="C330" s="438"/>
      <c r="D330" s="438"/>
      <c r="E330" s="438"/>
      <c r="F330" s="438"/>
      <c r="G330" s="438"/>
      <c r="H330" s="438"/>
      <c r="I330" s="438"/>
      <c r="J330" s="439"/>
    </row>
    <row r="331" spans="1:10" x14ac:dyDescent="0.25">
      <c r="A331" s="437"/>
      <c r="B331" s="438"/>
      <c r="C331" s="438"/>
      <c r="D331" s="438"/>
      <c r="E331" s="438"/>
      <c r="F331" s="438"/>
      <c r="G331" s="438"/>
      <c r="H331" s="438"/>
      <c r="I331" s="438"/>
      <c r="J331" s="439"/>
    </row>
    <row r="332" spans="1:10" x14ac:dyDescent="0.25">
      <c r="A332" s="437"/>
      <c r="B332" s="438"/>
      <c r="C332" s="438"/>
      <c r="D332" s="438"/>
      <c r="E332" s="438"/>
      <c r="F332" s="438"/>
      <c r="G332" s="438"/>
      <c r="H332" s="438"/>
      <c r="I332" s="438"/>
      <c r="J332" s="439"/>
    </row>
    <row r="333" spans="1:10" x14ac:dyDescent="0.25">
      <c r="A333" s="437"/>
      <c r="B333" s="438"/>
      <c r="C333" s="438"/>
      <c r="D333" s="438"/>
      <c r="E333" s="438"/>
      <c r="F333" s="438"/>
      <c r="G333" s="438"/>
      <c r="H333" s="438"/>
      <c r="I333" s="438"/>
      <c r="J333" s="439"/>
    </row>
    <row r="334" spans="1:10" x14ac:dyDescent="0.25">
      <c r="A334" s="437"/>
      <c r="B334" s="438"/>
      <c r="C334" s="438"/>
      <c r="D334" s="438"/>
      <c r="E334" s="438"/>
      <c r="F334" s="438"/>
      <c r="G334" s="438"/>
      <c r="H334" s="438"/>
      <c r="I334" s="438"/>
      <c r="J334" s="439"/>
    </row>
    <row r="335" spans="1:10" x14ac:dyDescent="0.25">
      <c r="A335" s="437"/>
      <c r="B335" s="438"/>
      <c r="C335" s="438"/>
      <c r="D335" s="438"/>
      <c r="E335" s="438"/>
      <c r="F335" s="438"/>
      <c r="G335" s="438"/>
      <c r="H335" s="438"/>
      <c r="I335" s="438"/>
      <c r="J335" s="439"/>
    </row>
    <row r="336" spans="1:10" x14ac:dyDescent="0.25">
      <c r="A336" s="437"/>
      <c r="B336" s="438"/>
      <c r="C336" s="438"/>
      <c r="D336" s="438"/>
      <c r="E336" s="438"/>
      <c r="F336" s="438"/>
      <c r="G336" s="438"/>
      <c r="H336" s="438"/>
      <c r="I336" s="438"/>
      <c r="J336" s="439"/>
    </row>
    <row r="337" spans="1:10" x14ac:dyDescent="0.25">
      <c r="A337" s="437"/>
      <c r="B337" s="438"/>
      <c r="C337" s="438"/>
      <c r="D337" s="438"/>
      <c r="E337" s="438"/>
      <c r="F337" s="438"/>
      <c r="G337" s="438"/>
      <c r="H337" s="438"/>
      <c r="I337" s="438"/>
      <c r="J337" s="439"/>
    </row>
    <row r="338" spans="1:10" x14ac:dyDescent="0.25">
      <c r="A338" s="440"/>
      <c r="B338" s="441"/>
      <c r="C338" s="441"/>
      <c r="D338" s="441"/>
      <c r="E338" s="441"/>
      <c r="F338" s="441"/>
      <c r="G338" s="441"/>
      <c r="H338" s="441"/>
      <c r="I338" s="441"/>
      <c r="J338" s="442"/>
    </row>
    <row r="340" spans="1:10" ht="15.6" x14ac:dyDescent="0.3">
      <c r="A340" s="376" t="s">
        <v>848</v>
      </c>
      <c r="B340" s="377"/>
      <c r="C340" s="377"/>
      <c r="D340" s="377"/>
      <c r="E340" s="377"/>
      <c r="F340" s="377"/>
      <c r="G340" s="377"/>
      <c r="H340" s="374" t="str">
        <f>'CONTACT INFORMATION'!$A$24</f>
        <v>Napa</v>
      </c>
      <c r="I340" s="374"/>
      <c r="J340" s="375"/>
    </row>
    <row r="341" spans="1:10" ht="8.1" customHeight="1" x14ac:dyDescent="0.25">
      <c r="A341" s="163"/>
      <c r="B341" s="163"/>
      <c r="C341" s="163"/>
      <c r="D341" s="163"/>
      <c r="E341" s="163"/>
      <c r="F341" s="163"/>
      <c r="G341" s="163"/>
      <c r="H341" s="163"/>
      <c r="I341" s="163"/>
      <c r="J341" s="163"/>
    </row>
    <row r="342" spans="1:10" ht="13.8" x14ac:dyDescent="0.25">
      <c r="A342" s="466" t="s">
        <v>855</v>
      </c>
      <c r="B342" s="467"/>
      <c r="C342" s="467"/>
      <c r="D342" s="467"/>
      <c r="E342" s="467"/>
      <c r="F342" s="467"/>
      <c r="G342" s="467"/>
      <c r="H342" s="467"/>
      <c r="I342" s="467"/>
      <c r="J342" s="468"/>
    </row>
    <row r="343" spans="1:10" x14ac:dyDescent="0.25">
      <c r="A343" s="469" t="s">
        <v>854</v>
      </c>
      <c r="B343" s="470"/>
      <c r="C343" s="470"/>
      <c r="D343" s="471"/>
      <c r="E343" s="472" t="s">
        <v>936</v>
      </c>
      <c r="F343" s="473"/>
      <c r="G343" s="473"/>
      <c r="H343" s="473"/>
      <c r="I343" s="473"/>
      <c r="J343" s="474"/>
    </row>
    <row r="344" spans="1:10" x14ac:dyDescent="0.25">
      <c r="A344" s="478" t="s">
        <v>853</v>
      </c>
      <c r="B344" s="479"/>
      <c r="C344" s="479"/>
      <c r="D344" s="480"/>
      <c r="E344" s="475"/>
      <c r="F344" s="476"/>
      <c r="G344" s="476"/>
      <c r="H344" s="476"/>
      <c r="I344" s="476"/>
      <c r="J344" s="477"/>
    </row>
    <row r="345" spans="1:10" x14ac:dyDescent="0.25">
      <c r="A345" s="481" t="s">
        <v>808</v>
      </c>
      <c r="B345" s="482"/>
      <c r="C345" s="482"/>
      <c r="D345" s="483"/>
      <c r="E345" s="484"/>
      <c r="F345" s="485"/>
      <c r="G345" s="485"/>
      <c r="H345" s="485"/>
      <c r="I345" s="485"/>
      <c r="J345" s="486"/>
    </row>
    <row r="346" spans="1:10" ht="27" customHeight="1" x14ac:dyDescent="0.25">
      <c r="A346" s="157"/>
      <c r="B346" s="208"/>
      <c r="C346" s="208"/>
      <c r="D346" s="208"/>
      <c r="E346" s="487" t="s">
        <v>535</v>
      </c>
      <c r="F346" s="488"/>
      <c r="G346" s="487" t="s">
        <v>533</v>
      </c>
      <c r="H346" s="488"/>
      <c r="I346" s="489" t="s">
        <v>849</v>
      </c>
      <c r="J346" s="490"/>
    </row>
    <row r="347" spans="1:10" x14ac:dyDescent="0.25">
      <c r="A347" s="455" t="s">
        <v>527</v>
      </c>
      <c r="B347" s="456"/>
      <c r="C347" s="456"/>
      <c r="D347" s="457"/>
      <c r="E347" s="464"/>
      <c r="F347" s="464"/>
      <c r="G347" s="464">
        <v>148816</v>
      </c>
      <c r="H347" s="464"/>
      <c r="I347" s="465"/>
      <c r="J347" s="465"/>
    </row>
    <row r="348" spans="1:10" x14ac:dyDescent="0.25">
      <c r="A348" s="460" t="s">
        <v>528</v>
      </c>
      <c r="B348" s="461"/>
      <c r="C348" s="461"/>
      <c r="D348" s="462"/>
      <c r="E348" s="446"/>
      <c r="F348" s="446"/>
      <c r="G348" s="447"/>
      <c r="H348" s="447"/>
      <c r="I348" s="463"/>
      <c r="J348" s="463"/>
    </row>
    <row r="349" spans="1:10" x14ac:dyDescent="0.25">
      <c r="A349" s="455" t="s">
        <v>529</v>
      </c>
      <c r="B349" s="456"/>
      <c r="C349" s="456"/>
      <c r="D349" s="457"/>
      <c r="E349" s="464"/>
      <c r="F349" s="464"/>
      <c r="G349" s="464"/>
      <c r="H349" s="464"/>
      <c r="I349" s="465"/>
      <c r="J349" s="465"/>
    </row>
    <row r="350" spans="1:10" x14ac:dyDescent="0.25">
      <c r="A350" s="460" t="s">
        <v>530</v>
      </c>
      <c r="B350" s="461"/>
      <c r="C350" s="461"/>
      <c r="D350" s="462"/>
      <c r="E350" s="446"/>
      <c r="F350" s="446"/>
      <c r="G350" s="447"/>
      <c r="H350" s="447"/>
      <c r="I350" s="463"/>
      <c r="J350" s="463"/>
    </row>
    <row r="351" spans="1:10" x14ac:dyDescent="0.25">
      <c r="A351" s="455" t="s">
        <v>531</v>
      </c>
      <c r="B351" s="456"/>
      <c r="C351" s="456"/>
      <c r="D351" s="457"/>
      <c r="E351" s="464"/>
      <c r="F351" s="464"/>
      <c r="G351" s="464"/>
      <c r="H351" s="464"/>
      <c r="I351" s="465"/>
      <c r="J351" s="465"/>
    </row>
    <row r="352" spans="1:10" x14ac:dyDescent="0.25">
      <c r="A352" s="460" t="s">
        <v>532</v>
      </c>
      <c r="B352" s="461"/>
      <c r="C352" s="461"/>
      <c r="D352" s="462"/>
      <c r="E352" s="446"/>
      <c r="F352" s="446"/>
      <c r="G352" s="447"/>
      <c r="H352" s="447"/>
      <c r="I352" s="463"/>
      <c r="J352" s="463"/>
    </row>
    <row r="353" spans="1:10" x14ac:dyDescent="0.25">
      <c r="A353" s="455" t="s">
        <v>537</v>
      </c>
      <c r="B353" s="456"/>
      <c r="C353" s="456"/>
      <c r="D353" s="457"/>
      <c r="E353" s="458"/>
      <c r="F353" s="458"/>
      <c r="G353" s="458"/>
      <c r="H353" s="458"/>
      <c r="I353" s="459"/>
      <c r="J353" s="459"/>
    </row>
    <row r="354" spans="1:10" x14ac:dyDescent="0.25">
      <c r="A354" s="443"/>
      <c r="B354" s="444"/>
      <c r="C354" s="444"/>
      <c r="D354" s="445"/>
      <c r="E354" s="446"/>
      <c r="F354" s="446"/>
      <c r="G354" s="447"/>
      <c r="H354" s="447"/>
      <c r="I354" s="447"/>
      <c r="J354" s="447"/>
    </row>
    <row r="355" spans="1:10" x14ac:dyDescent="0.25">
      <c r="A355" s="443"/>
      <c r="B355" s="444"/>
      <c r="C355" s="444"/>
      <c r="D355" s="445"/>
      <c r="E355" s="446"/>
      <c r="F355" s="446"/>
      <c r="G355" s="447"/>
      <c r="H355" s="447"/>
      <c r="I355" s="447"/>
      <c r="J355" s="447"/>
    </row>
    <row r="356" spans="1:10" x14ac:dyDescent="0.25">
      <c r="A356" s="443"/>
      <c r="B356" s="444"/>
      <c r="C356" s="444"/>
      <c r="D356" s="445"/>
      <c r="E356" s="446"/>
      <c r="F356" s="446"/>
      <c r="G356" s="447"/>
      <c r="H356" s="447"/>
      <c r="I356" s="447"/>
      <c r="J356" s="447"/>
    </row>
    <row r="357" spans="1:10" x14ac:dyDescent="0.25">
      <c r="A357" s="448" t="s">
        <v>534</v>
      </c>
      <c r="B357" s="449"/>
      <c r="C357" s="449"/>
      <c r="D357" s="450"/>
      <c r="E357" s="451">
        <f>SUM(E347:E356)</f>
        <v>0</v>
      </c>
      <c r="F357" s="451"/>
      <c r="G357" s="451">
        <f>SUM(G347:G356)</f>
        <v>148816</v>
      </c>
      <c r="H357" s="451"/>
      <c r="I357" s="451">
        <f>SUM(I347:I356)</f>
        <v>0</v>
      </c>
      <c r="J357" s="451"/>
    </row>
    <row r="358" spans="1:10" x14ac:dyDescent="0.25">
      <c r="A358" s="452" t="s">
        <v>861</v>
      </c>
      <c r="B358" s="453"/>
      <c r="C358" s="453"/>
      <c r="D358" s="453"/>
      <c r="E358" s="453"/>
      <c r="F358" s="453"/>
      <c r="G358" s="453"/>
      <c r="H358" s="453"/>
      <c r="I358" s="453"/>
      <c r="J358" s="454"/>
    </row>
    <row r="359" spans="1:10" x14ac:dyDescent="0.25">
      <c r="A359" s="429" t="s">
        <v>862</v>
      </c>
      <c r="B359" s="430"/>
      <c r="C359" s="430"/>
      <c r="D359" s="430"/>
      <c r="E359" s="430"/>
      <c r="F359" s="430"/>
      <c r="G359" s="430"/>
      <c r="H359" s="430"/>
      <c r="I359" s="430"/>
      <c r="J359" s="431"/>
    </row>
    <row r="360" spans="1:10" x14ac:dyDescent="0.25">
      <c r="A360" s="429" t="s">
        <v>863</v>
      </c>
      <c r="B360" s="430"/>
      <c r="C360" s="430"/>
      <c r="D360" s="430"/>
      <c r="E360" s="430"/>
      <c r="F360" s="430"/>
      <c r="G360" s="430"/>
      <c r="H360" s="430"/>
      <c r="I360" s="430"/>
      <c r="J360" s="431"/>
    </row>
    <row r="361" spans="1:10" x14ac:dyDescent="0.25">
      <c r="A361" s="432" t="s">
        <v>864</v>
      </c>
      <c r="B361" s="433"/>
      <c r="C361" s="433"/>
      <c r="D361" s="433"/>
      <c r="E361" s="433"/>
      <c r="F361" s="433"/>
      <c r="G361" s="433"/>
      <c r="H361" s="433"/>
      <c r="I361" s="433"/>
      <c r="J361" s="434"/>
    </row>
    <row r="362" spans="1:10" x14ac:dyDescent="0.25">
      <c r="A362" s="318" t="s">
        <v>939</v>
      </c>
      <c r="B362" s="435"/>
      <c r="C362" s="435"/>
      <c r="D362" s="435"/>
      <c r="E362" s="435"/>
      <c r="F362" s="435"/>
      <c r="G362" s="435"/>
      <c r="H362" s="435"/>
      <c r="I362" s="435"/>
      <c r="J362" s="436"/>
    </row>
    <row r="363" spans="1:10" x14ac:dyDescent="0.25">
      <c r="A363" s="437"/>
      <c r="B363" s="438"/>
      <c r="C363" s="438"/>
      <c r="D363" s="438"/>
      <c r="E363" s="438"/>
      <c r="F363" s="438"/>
      <c r="G363" s="438"/>
      <c r="H363" s="438"/>
      <c r="I363" s="438"/>
      <c r="J363" s="439"/>
    </row>
    <row r="364" spans="1:10" x14ac:dyDescent="0.25">
      <c r="A364" s="437"/>
      <c r="B364" s="438"/>
      <c r="C364" s="438"/>
      <c r="D364" s="438"/>
      <c r="E364" s="438"/>
      <c r="F364" s="438"/>
      <c r="G364" s="438"/>
      <c r="H364" s="438"/>
      <c r="I364" s="438"/>
      <c r="J364" s="439"/>
    </row>
    <row r="365" spans="1:10" x14ac:dyDescent="0.25">
      <c r="A365" s="437"/>
      <c r="B365" s="438"/>
      <c r="C365" s="438"/>
      <c r="D365" s="438"/>
      <c r="E365" s="438"/>
      <c r="F365" s="438"/>
      <c r="G365" s="438"/>
      <c r="H365" s="438"/>
      <c r="I365" s="438"/>
      <c r="J365" s="439"/>
    </row>
    <row r="366" spans="1:10" x14ac:dyDescent="0.25">
      <c r="A366" s="437"/>
      <c r="B366" s="438"/>
      <c r="C366" s="438"/>
      <c r="D366" s="438"/>
      <c r="E366" s="438"/>
      <c r="F366" s="438"/>
      <c r="G366" s="438"/>
      <c r="H366" s="438"/>
      <c r="I366" s="438"/>
      <c r="J366" s="439"/>
    </row>
    <row r="367" spans="1:10" x14ac:dyDescent="0.25">
      <c r="A367" s="437"/>
      <c r="B367" s="438"/>
      <c r="C367" s="438"/>
      <c r="D367" s="438"/>
      <c r="E367" s="438"/>
      <c r="F367" s="438"/>
      <c r="G367" s="438"/>
      <c r="H367" s="438"/>
      <c r="I367" s="438"/>
      <c r="J367" s="439"/>
    </row>
    <row r="368" spans="1:10" x14ac:dyDescent="0.25">
      <c r="A368" s="437"/>
      <c r="B368" s="438"/>
      <c r="C368" s="438"/>
      <c r="D368" s="438"/>
      <c r="E368" s="438"/>
      <c r="F368" s="438"/>
      <c r="G368" s="438"/>
      <c r="H368" s="438"/>
      <c r="I368" s="438"/>
      <c r="J368" s="439"/>
    </row>
    <row r="369" spans="1:10" x14ac:dyDescent="0.25">
      <c r="A369" s="437"/>
      <c r="B369" s="438"/>
      <c r="C369" s="438"/>
      <c r="D369" s="438"/>
      <c r="E369" s="438"/>
      <c r="F369" s="438"/>
      <c r="G369" s="438"/>
      <c r="H369" s="438"/>
      <c r="I369" s="438"/>
      <c r="J369" s="439"/>
    </row>
    <row r="370" spans="1:10" x14ac:dyDescent="0.25">
      <c r="A370" s="437"/>
      <c r="B370" s="438"/>
      <c r="C370" s="438"/>
      <c r="D370" s="438"/>
      <c r="E370" s="438"/>
      <c r="F370" s="438"/>
      <c r="G370" s="438"/>
      <c r="H370" s="438"/>
      <c r="I370" s="438"/>
      <c r="J370" s="439"/>
    </row>
    <row r="371" spans="1:10" x14ac:dyDescent="0.25">
      <c r="A371" s="437"/>
      <c r="B371" s="438"/>
      <c r="C371" s="438"/>
      <c r="D371" s="438"/>
      <c r="E371" s="438"/>
      <c r="F371" s="438"/>
      <c r="G371" s="438"/>
      <c r="H371" s="438"/>
      <c r="I371" s="438"/>
      <c r="J371" s="439"/>
    </row>
    <row r="372" spans="1:10" x14ac:dyDescent="0.25">
      <c r="A372" s="437"/>
      <c r="B372" s="438"/>
      <c r="C372" s="438"/>
      <c r="D372" s="438"/>
      <c r="E372" s="438"/>
      <c r="F372" s="438"/>
      <c r="G372" s="438"/>
      <c r="H372" s="438"/>
      <c r="I372" s="438"/>
      <c r="J372" s="439"/>
    </row>
    <row r="373" spans="1:10" x14ac:dyDescent="0.25">
      <c r="A373" s="437"/>
      <c r="B373" s="438"/>
      <c r="C373" s="438"/>
      <c r="D373" s="438"/>
      <c r="E373" s="438"/>
      <c r="F373" s="438"/>
      <c r="G373" s="438"/>
      <c r="H373" s="438"/>
      <c r="I373" s="438"/>
      <c r="J373" s="439"/>
    </row>
    <row r="374" spans="1:10" x14ac:dyDescent="0.25">
      <c r="A374" s="437"/>
      <c r="B374" s="438"/>
      <c r="C374" s="438"/>
      <c r="D374" s="438"/>
      <c r="E374" s="438"/>
      <c r="F374" s="438"/>
      <c r="G374" s="438"/>
      <c r="H374" s="438"/>
      <c r="I374" s="438"/>
      <c r="J374" s="439"/>
    </row>
    <row r="375" spans="1:10" x14ac:dyDescent="0.25">
      <c r="A375" s="437"/>
      <c r="B375" s="438"/>
      <c r="C375" s="438"/>
      <c r="D375" s="438"/>
      <c r="E375" s="438"/>
      <c r="F375" s="438"/>
      <c r="G375" s="438"/>
      <c r="H375" s="438"/>
      <c r="I375" s="438"/>
      <c r="J375" s="439"/>
    </row>
    <row r="376" spans="1:10" x14ac:dyDescent="0.25">
      <c r="A376" s="437"/>
      <c r="B376" s="438"/>
      <c r="C376" s="438"/>
      <c r="D376" s="438"/>
      <c r="E376" s="438"/>
      <c r="F376" s="438"/>
      <c r="G376" s="438"/>
      <c r="H376" s="438"/>
      <c r="I376" s="438"/>
      <c r="J376" s="439"/>
    </row>
    <row r="377" spans="1:10" x14ac:dyDescent="0.25">
      <c r="A377" s="437"/>
      <c r="B377" s="438"/>
      <c r="C377" s="438"/>
      <c r="D377" s="438"/>
      <c r="E377" s="438"/>
      <c r="F377" s="438"/>
      <c r="G377" s="438"/>
      <c r="H377" s="438"/>
      <c r="I377" s="438"/>
      <c r="J377" s="439"/>
    </row>
    <row r="378" spans="1:10" x14ac:dyDescent="0.25">
      <c r="A378" s="437"/>
      <c r="B378" s="438"/>
      <c r="C378" s="438"/>
      <c r="D378" s="438"/>
      <c r="E378" s="438"/>
      <c r="F378" s="438"/>
      <c r="G378" s="438"/>
      <c r="H378" s="438"/>
      <c r="I378" s="438"/>
      <c r="J378" s="439"/>
    </row>
    <row r="379" spans="1:10" x14ac:dyDescent="0.25">
      <c r="A379" s="437"/>
      <c r="B379" s="438"/>
      <c r="C379" s="438"/>
      <c r="D379" s="438"/>
      <c r="E379" s="438"/>
      <c r="F379" s="438"/>
      <c r="G379" s="438"/>
      <c r="H379" s="438"/>
      <c r="I379" s="438"/>
      <c r="J379" s="439"/>
    </row>
    <row r="380" spans="1:10" x14ac:dyDescent="0.25">
      <c r="A380" s="437"/>
      <c r="B380" s="438"/>
      <c r="C380" s="438"/>
      <c r="D380" s="438"/>
      <c r="E380" s="438"/>
      <c r="F380" s="438"/>
      <c r="G380" s="438"/>
      <c r="H380" s="438"/>
      <c r="I380" s="438"/>
      <c r="J380" s="439"/>
    </row>
    <row r="381" spans="1:10" x14ac:dyDescent="0.25">
      <c r="A381" s="437"/>
      <c r="B381" s="438"/>
      <c r="C381" s="438"/>
      <c r="D381" s="438"/>
      <c r="E381" s="438"/>
      <c r="F381" s="438"/>
      <c r="G381" s="438"/>
      <c r="H381" s="438"/>
      <c r="I381" s="438"/>
      <c r="J381" s="439"/>
    </row>
    <row r="382" spans="1:10" x14ac:dyDescent="0.25">
      <c r="A382" s="437"/>
      <c r="B382" s="438"/>
      <c r="C382" s="438"/>
      <c r="D382" s="438"/>
      <c r="E382" s="438"/>
      <c r="F382" s="438"/>
      <c r="G382" s="438"/>
      <c r="H382" s="438"/>
      <c r="I382" s="438"/>
      <c r="J382" s="439"/>
    </row>
    <row r="383" spans="1:10" x14ac:dyDescent="0.25">
      <c r="A383" s="437"/>
      <c r="B383" s="438"/>
      <c r="C383" s="438"/>
      <c r="D383" s="438"/>
      <c r="E383" s="438"/>
      <c r="F383" s="438"/>
      <c r="G383" s="438"/>
      <c r="H383" s="438"/>
      <c r="I383" s="438"/>
      <c r="J383" s="439"/>
    </row>
    <row r="384" spans="1:10" x14ac:dyDescent="0.25">
      <c r="A384" s="437"/>
      <c r="B384" s="438"/>
      <c r="C384" s="438"/>
      <c r="D384" s="438"/>
      <c r="E384" s="438"/>
      <c r="F384" s="438"/>
      <c r="G384" s="438"/>
      <c r="H384" s="438"/>
      <c r="I384" s="438"/>
      <c r="J384" s="439"/>
    </row>
    <row r="385" spans="1:10" x14ac:dyDescent="0.25">
      <c r="A385" s="437"/>
      <c r="B385" s="438"/>
      <c r="C385" s="438"/>
      <c r="D385" s="438"/>
      <c r="E385" s="438"/>
      <c r="F385" s="438"/>
      <c r="G385" s="438"/>
      <c r="H385" s="438"/>
      <c r="I385" s="438"/>
      <c r="J385" s="439"/>
    </row>
    <row r="386" spans="1:10" x14ac:dyDescent="0.25">
      <c r="A386" s="437"/>
      <c r="B386" s="438"/>
      <c r="C386" s="438"/>
      <c r="D386" s="438"/>
      <c r="E386" s="438"/>
      <c r="F386" s="438"/>
      <c r="G386" s="438"/>
      <c r="H386" s="438"/>
      <c r="I386" s="438"/>
      <c r="J386" s="439"/>
    </row>
    <row r="387" spans="1:10" x14ac:dyDescent="0.25">
      <c r="A387" s="437"/>
      <c r="B387" s="438"/>
      <c r="C387" s="438"/>
      <c r="D387" s="438"/>
      <c r="E387" s="438"/>
      <c r="F387" s="438"/>
      <c r="G387" s="438"/>
      <c r="H387" s="438"/>
      <c r="I387" s="438"/>
      <c r="J387" s="439"/>
    </row>
    <row r="388" spans="1:10" x14ac:dyDescent="0.25">
      <c r="A388" s="437"/>
      <c r="B388" s="438"/>
      <c r="C388" s="438"/>
      <c r="D388" s="438"/>
      <c r="E388" s="438"/>
      <c r="F388" s="438"/>
      <c r="G388" s="438"/>
      <c r="H388" s="438"/>
      <c r="I388" s="438"/>
      <c r="J388" s="439"/>
    </row>
    <row r="389" spans="1:10" x14ac:dyDescent="0.25">
      <c r="A389" s="437"/>
      <c r="B389" s="438"/>
      <c r="C389" s="438"/>
      <c r="D389" s="438"/>
      <c r="E389" s="438"/>
      <c r="F389" s="438"/>
      <c r="G389" s="438"/>
      <c r="H389" s="438"/>
      <c r="I389" s="438"/>
      <c r="J389" s="439"/>
    </row>
    <row r="390" spans="1:10" x14ac:dyDescent="0.25">
      <c r="A390" s="437"/>
      <c r="B390" s="438"/>
      <c r="C390" s="438"/>
      <c r="D390" s="438"/>
      <c r="E390" s="438"/>
      <c r="F390" s="438"/>
      <c r="G390" s="438"/>
      <c r="H390" s="438"/>
      <c r="I390" s="438"/>
      <c r="J390" s="439"/>
    </row>
    <row r="391" spans="1:10" x14ac:dyDescent="0.25">
      <c r="A391" s="437"/>
      <c r="B391" s="438"/>
      <c r="C391" s="438"/>
      <c r="D391" s="438"/>
      <c r="E391" s="438"/>
      <c r="F391" s="438"/>
      <c r="G391" s="438"/>
      <c r="H391" s="438"/>
      <c r="I391" s="438"/>
      <c r="J391" s="439"/>
    </row>
    <row r="392" spans="1:10" x14ac:dyDescent="0.25">
      <c r="A392" s="437"/>
      <c r="B392" s="438"/>
      <c r="C392" s="438"/>
      <c r="D392" s="438"/>
      <c r="E392" s="438"/>
      <c r="F392" s="438"/>
      <c r="G392" s="438"/>
      <c r="H392" s="438"/>
      <c r="I392" s="438"/>
      <c r="J392" s="439"/>
    </row>
    <row r="393" spans="1:10" x14ac:dyDescent="0.25">
      <c r="A393" s="437"/>
      <c r="B393" s="438"/>
      <c r="C393" s="438"/>
      <c r="D393" s="438"/>
      <c r="E393" s="438"/>
      <c r="F393" s="438"/>
      <c r="G393" s="438"/>
      <c r="H393" s="438"/>
      <c r="I393" s="438"/>
      <c r="J393" s="439"/>
    </row>
    <row r="394" spans="1:10" x14ac:dyDescent="0.25">
      <c r="A394" s="437"/>
      <c r="B394" s="438"/>
      <c r="C394" s="438"/>
      <c r="D394" s="438"/>
      <c r="E394" s="438"/>
      <c r="F394" s="438"/>
      <c r="G394" s="438"/>
      <c r="H394" s="438"/>
      <c r="I394" s="438"/>
      <c r="J394" s="439"/>
    </row>
    <row r="395" spans="1:10" x14ac:dyDescent="0.25">
      <c r="A395" s="437"/>
      <c r="B395" s="438"/>
      <c r="C395" s="438"/>
      <c r="D395" s="438"/>
      <c r="E395" s="438"/>
      <c r="F395" s="438"/>
      <c r="G395" s="438"/>
      <c r="H395" s="438"/>
      <c r="I395" s="438"/>
      <c r="J395" s="439"/>
    </row>
    <row r="396" spans="1:10" x14ac:dyDescent="0.25">
      <c r="A396" s="440"/>
      <c r="B396" s="441"/>
      <c r="C396" s="441"/>
      <c r="D396" s="441"/>
      <c r="E396" s="441"/>
      <c r="F396" s="441"/>
      <c r="G396" s="441"/>
      <c r="H396" s="441"/>
      <c r="I396" s="441"/>
      <c r="J396" s="442"/>
    </row>
    <row r="398" spans="1:10" ht="15.6" x14ac:dyDescent="0.3">
      <c r="A398" s="376" t="s">
        <v>848</v>
      </c>
      <c r="B398" s="377"/>
      <c r="C398" s="377"/>
      <c r="D398" s="377"/>
      <c r="E398" s="377"/>
      <c r="F398" s="377"/>
      <c r="G398" s="377"/>
      <c r="H398" s="374" t="str">
        <f>'CONTACT INFORMATION'!$A$24</f>
        <v>Napa</v>
      </c>
      <c r="I398" s="374"/>
      <c r="J398" s="375"/>
    </row>
    <row r="399" spans="1:10" ht="8.1" customHeight="1" x14ac:dyDescent="0.25">
      <c r="A399" s="163"/>
      <c r="B399" s="163"/>
      <c r="C399" s="163"/>
      <c r="D399" s="163"/>
      <c r="E399" s="163"/>
      <c r="F399" s="163"/>
      <c r="G399" s="163"/>
      <c r="H399" s="163"/>
      <c r="I399" s="163"/>
      <c r="J399" s="163"/>
    </row>
    <row r="400" spans="1:10" ht="13.8" x14ac:dyDescent="0.25">
      <c r="A400" s="466" t="s">
        <v>856</v>
      </c>
      <c r="B400" s="467"/>
      <c r="C400" s="467"/>
      <c r="D400" s="467"/>
      <c r="E400" s="467"/>
      <c r="F400" s="467"/>
      <c r="G400" s="467"/>
      <c r="H400" s="467"/>
      <c r="I400" s="467"/>
      <c r="J400" s="468"/>
    </row>
    <row r="401" spans="1:10" x14ac:dyDescent="0.25">
      <c r="A401" s="469" t="s">
        <v>854</v>
      </c>
      <c r="B401" s="470"/>
      <c r="C401" s="470"/>
      <c r="D401" s="471"/>
      <c r="E401" s="472"/>
      <c r="F401" s="473"/>
      <c r="G401" s="473"/>
      <c r="H401" s="473"/>
      <c r="I401" s="473"/>
      <c r="J401" s="474"/>
    </row>
    <row r="402" spans="1:10" x14ac:dyDescent="0.25">
      <c r="A402" s="478" t="s">
        <v>853</v>
      </c>
      <c r="B402" s="479"/>
      <c r="C402" s="479"/>
      <c r="D402" s="480"/>
      <c r="E402" s="475"/>
      <c r="F402" s="476"/>
      <c r="G402" s="476"/>
      <c r="H402" s="476"/>
      <c r="I402" s="476"/>
      <c r="J402" s="477"/>
    </row>
    <row r="403" spans="1:10" x14ac:dyDescent="0.25">
      <c r="A403" s="481" t="s">
        <v>808</v>
      </c>
      <c r="B403" s="482"/>
      <c r="C403" s="482"/>
      <c r="D403" s="483"/>
      <c r="E403" s="484"/>
      <c r="F403" s="485"/>
      <c r="G403" s="485"/>
      <c r="H403" s="485"/>
      <c r="I403" s="485"/>
      <c r="J403" s="486"/>
    </row>
    <row r="404" spans="1:10" ht="27" customHeight="1" x14ac:dyDescent="0.25">
      <c r="A404" s="157"/>
      <c r="B404" s="208"/>
      <c r="C404" s="208"/>
      <c r="D404" s="208"/>
      <c r="E404" s="487" t="s">
        <v>535</v>
      </c>
      <c r="F404" s="488"/>
      <c r="G404" s="487" t="s">
        <v>533</v>
      </c>
      <c r="H404" s="488"/>
      <c r="I404" s="489" t="s">
        <v>849</v>
      </c>
      <c r="J404" s="490"/>
    </row>
    <row r="405" spans="1:10" x14ac:dyDescent="0.25">
      <c r="A405" s="455" t="s">
        <v>527</v>
      </c>
      <c r="B405" s="456"/>
      <c r="C405" s="456"/>
      <c r="D405" s="457"/>
      <c r="E405" s="464"/>
      <c r="F405" s="464"/>
      <c r="G405" s="464"/>
      <c r="H405" s="464"/>
      <c r="I405" s="465"/>
      <c r="J405" s="465"/>
    </row>
    <row r="406" spans="1:10" x14ac:dyDescent="0.25">
      <c r="A406" s="460" t="s">
        <v>528</v>
      </c>
      <c r="B406" s="461"/>
      <c r="C406" s="461"/>
      <c r="D406" s="462"/>
      <c r="E406" s="446"/>
      <c r="F406" s="446"/>
      <c r="G406" s="447"/>
      <c r="H406" s="447"/>
      <c r="I406" s="463"/>
      <c r="J406" s="463"/>
    </row>
    <row r="407" spans="1:10" x14ac:dyDescent="0.25">
      <c r="A407" s="455" t="s">
        <v>529</v>
      </c>
      <c r="B407" s="456"/>
      <c r="C407" s="456"/>
      <c r="D407" s="457"/>
      <c r="E407" s="464"/>
      <c r="F407" s="464"/>
      <c r="G407" s="464"/>
      <c r="H407" s="464"/>
      <c r="I407" s="465"/>
      <c r="J407" s="465"/>
    </row>
    <row r="408" spans="1:10" x14ac:dyDescent="0.25">
      <c r="A408" s="460" t="s">
        <v>530</v>
      </c>
      <c r="B408" s="461"/>
      <c r="C408" s="461"/>
      <c r="D408" s="462"/>
      <c r="E408" s="446"/>
      <c r="F408" s="446"/>
      <c r="G408" s="447"/>
      <c r="H408" s="447"/>
      <c r="I408" s="463"/>
      <c r="J408" s="463"/>
    </row>
    <row r="409" spans="1:10" x14ac:dyDescent="0.25">
      <c r="A409" s="455" t="s">
        <v>531</v>
      </c>
      <c r="B409" s="456"/>
      <c r="C409" s="456"/>
      <c r="D409" s="457"/>
      <c r="E409" s="464"/>
      <c r="F409" s="464"/>
      <c r="G409" s="464"/>
      <c r="H409" s="464"/>
      <c r="I409" s="465"/>
      <c r="J409" s="465"/>
    </row>
    <row r="410" spans="1:10" x14ac:dyDescent="0.25">
      <c r="A410" s="460" t="s">
        <v>532</v>
      </c>
      <c r="B410" s="461"/>
      <c r="C410" s="461"/>
      <c r="D410" s="462"/>
      <c r="E410" s="446"/>
      <c r="F410" s="446"/>
      <c r="G410" s="447"/>
      <c r="H410" s="447"/>
      <c r="I410" s="463"/>
      <c r="J410" s="463"/>
    </row>
    <row r="411" spans="1:10" x14ac:dyDescent="0.25">
      <c r="A411" s="455" t="s">
        <v>537</v>
      </c>
      <c r="B411" s="456"/>
      <c r="C411" s="456"/>
      <c r="D411" s="457"/>
      <c r="E411" s="458"/>
      <c r="F411" s="458"/>
      <c r="G411" s="458"/>
      <c r="H411" s="458"/>
      <c r="I411" s="459"/>
      <c r="J411" s="459"/>
    </row>
    <row r="412" spans="1:10" x14ac:dyDescent="0.25">
      <c r="A412" s="443"/>
      <c r="B412" s="444"/>
      <c r="C412" s="444"/>
      <c r="D412" s="445"/>
      <c r="E412" s="446"/>
      <c r="F412" s="446"/>
      <c r="G412" s="447"/>
      <c r="H412" s="447"/>
      <c r="I412" s="447"/>
      <c r="J412" s="447"/>
    </row>
    <row r="413" spans="1:10" x14ac:dyDescent="0.25">
      <c r="A413" s="443"/>
      <c r="B413" s="444"/>
      <c r="C413" s="444"/>
      <c r="D413" s="445"/>
      <c r="E413" s="446"/>
      <c r="F413" s="446"/>
      <c r="G413" s="447"/>
      <c r="H413" s="447"/>
      <c r="I413" s="447"/>
      <c r="J413" s="447"/>
    </row>
    <row r="414" spans="1:10" x14ac:dyDescent="0.25">
      <c r="A414" s="443"/>
      <c r="B414" s="444"/>
      <c r="C414" s="444"/>
      <c r="D414" s="445"/>
      <c r="E414" s="446"/>
      <c r="F414" s="446"/>
      <c r="G414" s="447"/>
      <c r="H414" s="447"/>
      <c r="I414" s="447"/>
      <c r="J414" s="447"/>
    </row>
    <row r="415" spans="1:10" x14ac:dyDescent="0.25">
      <c r="A415" s="448" t="s">
        <v>534</v>
      </c>
      <c r="B415" s="449"/>
      <c r="C415" s="449"/>
      <c r="D415" s="450"/>
      <c r="E415" s="451">
        <f>SUM(E405:E414)</f>
        <v>0</v>
      </c>
      <c r="F415" s="451"/>
      <c r="G415" s="451">
        <f>SUM(G405:G414)</f>
        <v>0</v>
      </c>
      <c r="H415" s="451"/>
      <c r="I415" s="451">
        <f>SUM(I405:I414)</f>
        <v>0</v>
      </c>
      <c r="J415" s="451"/>
    </row>
    <row r="416" spans="1:10" x14ac:dyDescent="0.25">
      <c r="A416" s="452" t="s">
        <v>861</v>
      </c>
      <c r="B416" s="453"/>
      <c r="C416" s="453"/>
      <c r="D416" s="453"/>
      <c r="E416" s="453"/>
      <c r="F416" s="453"/>
      <c r="G416" s="453"/>
      <c r="H416" s="453"/>
      <c r="I416" s="453"/>
      <c r="J416" s="454"/>
    </row>
    <row r="417" spans="1:10" x14ac:dyDescent="0.25">
      <c r="A417" s="429" t="s">
        <v>862</v>
      </c>
      <c r="B417" s="430"/>
      <c r="C417" s="430"/>
      <c r="D417" s="430"/>
      <c r="E417" s="430"/>
      <c r="F417" s="430"/>
      <c r="G417" s="430"/>
      <c r="H417" s="430"/>
      <c r="I417" s="430"/>
      <c r="J417" s="431"/>
    </row>
    <row r="418" spans="1:10" x14ac:dyDescent="0.25">
      <c r="A418" s="429" t="s">
        <v>863</v>
      </c>
      <c r="B418" s="430"/>
      <c r="C418" s="430"/>
      <c r="D418" s="430"/>
      <c r="E418" s="430"/>
      <c r="F418" s="430"/>
      <c r="G418" s="430"/>
      <c r="H418" s="430"/>
      <c r="I418" s="430"/>
      <c r="J418" s="431"/>
    </row>
    <row r="419" spans="1:10" x14ac:dyDescent="0.25">
      <c r="A419" s="432" t="s">
        <v>864</v>
      </c>
      <c r="B419" s="433"/>
      <c r="C419" s="433"/>
      <c r="D419" s="433"/>
      <c r="E419" s="433"/>
      <c r="F419" s="433"/>
      <c r="G419" s="433"/>
      <c r="H419" s="433"/>
      <c r="I419" s="433"/>
      <c r="J419" s="434"/>
    </row>
    <row r="420" spans="1:10" x14ac:dyDescent="0.25">
      <c r="A420" s="318"/>
      <c r="B420" s="435"/>
      <c r="C420" s="435"/>
      <c r="D420" s="435"/>
      <c r="E420" s="435"/>
      <c r="F420" s="435"/>
      <c r="G420" s="435"/>
      <c r="H420" s="435"/>
      <c r="I420" s="435"/>
      <c r="J420" s="436"/>
    </row>
    <row r="421" spans="1:10" x14ac:dyDescent="0.25">
      <c r="A421" s="437"/>
      <c r="B421" s="438"/>
      <c r="C421" s="438"/>
      <c r="D421" s="438"/>
      <c r="E421" s="438"/>
      <c r="F421" s="438"/>
      <c r="G421" s="438"/>
      <c r="H421" s="438"/>
      <c r="I421" s="438"/>
      <c r="J421" s="439"/>
    </row>
    <row r="422" spans="1:10" x14ac:dyDescent="0.25">
      <c r="A422" s="437"/>
      <c r="B422" s="438"/>
      <c r="C422" s="438"/>
      <c r="D422" s="438"/>
      <c r="E422" s="438"/>
      <c r="F422" s="438"/>
      <c r="G422" s="438"/>
      <c r="H422" s="438"/>
      <c r="I422" s="438"/>
      <c r="J422" s="439"/>
    </row>
    <row r="423" spans="1:10" x14ac:dyDescent="0.25">
      <c r="A423" s="437"/>
      <c r="B423" s="438"/>
      <c r="C423" s="438"/>
      <c r="D423" s="438"/>
      <c r="E423" s="438"/>
      <c r="F423" s="438"/>
      <c r="G423" s="438"/>
      <c r="H423" s="438"/>
      <c r="I423" s="438"/>
      <c r="J423" s="439"/>
    </row>
    <row r="424" spans="1:10" x14ac:dyDescent="0.25">
      <c r="A424" s="437"/>
      <c r="B424" s="438"/>
      <c r="C424" s="438"/>
      <c r="D424" s="438"/>
      <c r="E424" s="438"/>
      <c r="F424" s="438"/>
      <c r="G424" s="438"/>
      <c r="H424" s="438"/>
      <c r="I424" s="438"/>
      <c r="J424" s="439"/>
    </row>
    <row r="425" spans="1:10" x14ac:dyDescent="0.25">
      <c r="A425" s="437"/>
      <c r="B425" s="438"/>
      <c r="C425" s="438"/>
      <c r="D425" s="438"/>
      <c r="E425" s="438"/>
      <c r="F425" s="438"/>
      <c r="G425" s="438"/>
      <c r="H425" s="438"/>
      <c r="I425" s="438"/>
      <c r="J425" s="439"/>
    </row>
    <row r="426" spans="1:10" x14ac:dyDescent="0.25">
      <c r="A426" s="437"/>
      <c r="B426" s="438"/>
      <c r="C426" s="438"/>
      <c r="D426" s="438"/>
      <c r="E426" s="438"/>
      <c r="F426" s="438"/>
      <c r="G426" s="438"/>
      <c r="H426" s="438"/>
      <c r="I426" s="438"/>
      <c r="J426" s="439"/>
    </row>
    <row r="427" spans="1:10" x14ac:dyDescent="0.25">
      <c r="A427" s="437"/>
      <c r="B427" s="438"/>
      <c r="C427" s="438"/>
      <c r="D427" s="438"/>
      <c r="E427" s="438"/>
      <c r="F427" s="438"/>
      <c r="G427" s="438"/>
      <c r="H427" s="438"/>
      <c r="I427" s="438"/>
      <c r="J427" s="439"/>
    </row>
    <row r="428" spans="1:10" x14ac:dyDescent="0.25">
      <c r="A428" s="437"/>
      <c r="B428" s="438"/>
      <c r="C428" s="438"/>
      <c r="D428" s="438"/>
      <c r="E428" s="438"/>
      <c r="F428" s="438"/>
      <c r="G428" s="438"/>
      <c r="H428" s="438"/>
      <c r="I428" s="438"/>
      <c r="J428" s="439"/>
    </row>
    <row r="429" spans="1:10" x14ac:dyDescent="0.25">
      <c r="A429" s="437"/>
      <c r="B429" s="438"/>
      <c r="C429" s="438"/>
      <c r="D429" s="438"/>
      <c r="E429" s="438"/>
      <c r="F429" s="438"/>
      <c r="G429" s="438"/>
      <c r="H429" s="438"/>
      <c r="I429" s="438"/>
      <c r="J429" s="439"/>
    </row>
    <row r="430" spans="1:10" x14ac:dyDescent="0.25">
      <c r="A430" s="437"/>
      <c r="B430" s="438"/>
      <c r="C430" s="438"/>
      <c r="D430" s="438"/>
      <c r="E430" s="438"/>
      <c r="F430" s="438"/>
      <c r="G430" s="438"/>
      <c r="H430" s="438"/>
      <c r="I430" s="438"/>
      <c r="J430" s="439"/>
    </row>
    <row r="431" spans="1:10" x14ac:dyDescent="0.25">
      <c r="A431" s="437"/>
      <c r="B431" s="438"/>
      <c r="C431" s="438"/>
      <c r="D431" s="438"/>
      <c r="E431" s="438"/>
      <c r="F431" s="438"/>
      <c r="G431" s="438"/>
      <c r="H431" s="438"/>
      <c r="I431" s="438"/>
      <c r="J431" s="439"/>
    </row>
    <row r="432" spans="1:10" x14ac:dyDescent="0.25">
      <c r="A432" s="437"/>
      <c r="B432" s="438"/>
      <c r="C432" s="438"/>
      <c r="D432" s="438"/>
      <c r="E432" s="438"/>
      <c r="F432" s="438"/>
      <c r="G432" s="438"/>
      <c r="H432" s="438"/>
      <c r="I432" s="438"/>
      <c r="J432" s="439"/>
    </row>
    <row r="433" spans="1:10" x14ac:dyDescent="0.25">
      <c r="A433" s="437"/>
      <c r="B433" s="438"/>
      <c r="C433" s="438"/>
      <c r="D433" s="438"/>
      <c r="E433" s="438"/>
      <c r="F433" s="438"/>
      <c r="G433" s="438"/>
      <c r="H433" s="438"/>
      <c r="I433" s="438"/>
      <c r="J433" s="439"/>
    </row>
    <row r="434" spans="1:10" x14ac:dyDescent="0.25">
      <c r="A434" s="437"/>
      <c r="B434" s="438"/>
      <c r="C434" s="438"/>
      <c r="D434" s="438"/>
      <c r="E434" s="438"/>
      <c r="F434" s="438"/>
      <c r="G434" s="438"/>
      <c r="H434" s="438"/>
      <c r="I434" s="438"/>
      <c r="J434" s="439"/>
    </row>
    <row r="435" spans="1:10" x14ac:dyDescent="0.25">
      <c r="A435" s="437"/>
      <c r="B435" s="438"/>
      <c r="C435" s="438"/>
      <c r="D435" s="438"/>
      <c r="E435" s="438"/>
      <c r="F435" s="438"/>
      <c r="G435" s="438"/>
      <c r="H435" s="438"/>
      <c r="I435" s="438"/>
      <c r="J435" s="439"/>
    </row>
    <row r="436" spans="1:10" x14ac:dyDescent="0.25">
      <c r="A436" s="437"/>
      <c r="B436" s="438"/>
      <c r="C436" s="438"/>
      <c r="D436" s="438"/>
      <c r="E436" s="438"/>
      <c r="F436" s="438"/>
      <c r="G436" s="438"/>
      <c r="H436" s="438"/>
      <c r="I436" s="438"/>
      <c r="J436" s="439"/>
    </row>
    <row r="437" spans="1:10" x14ac:dyDescent="0.25">
      <c r="A437" s="437"/>
      <c r="B437" s="438"/>
      <c r="C437" s="438"/>
      <c r="D437" s="438"/>
      <c r="E437" s="438"/>
      <c r="F437" s="438"/>
      <c r="G437" s="438"/>
      <c r="H437" s="438"/>
      <c r="I437" s="438"/>
      <c r="J437" s="439"/>
    </row>
    <row r="438" spans="1:10" x14ac:dyDescent="0.25">
      <c r="A438" s="437"/>
      <c r="B438" s="438"/>
      <c r="C438" s="438"/>
      <c r="D438" s="438"/>
      <c r="E438" s="438"/>
      <c r="F438" s="438"/>
      <c r="G438" s="438"/>
      <c r="H438" s="438"/>
      <c r="I438" s="438"/>
      <c r="J438" s="439"/>
    </row>
    <row r="439" spans="1:10" x14ac:dyDescent="0.25">
      <c r="A439" s="437"/>
      <c r="B439" s="438"/>
      <c r="C439" s="438"/>
      <c r="D439" s="438"/>
      <c r="E439" s="438"/>
      <c r="F439" s="438"/>
      <c r="G439" s="438"/>
      <c r="H439" s="438"/>
      <c r="I439" s="438"/>
      <c r="J439" s="439"/>
    </row>
    <row r="440" spans="1:10" x14ac:dyDescent="0.25">
      <c r="A440" s="437"/>
      <c r="B440" s="438"/>
      <c r="C440" s="438"/>
      <c r="D440" s="438"/>
      <c r="E440" s="438"/>
      <c r="F440" s="438"/>
      <c r="G440" s="438"/>
      <c r="H440" s="438"/>
      <c r="I440" s="438"/>
      <c r="J440" s="439"/>
    </row>
    <row r="441" spans="1:10" x14ac:dyDescent="0.25">
      <c r="A441" s="437"/>
      <c r="B441" s="438"/>
      <c r="C441" s="438"/>
      <c r="D441" s="438"/>
      <c r="E441" s="438"/>
      <c r="F441" s="438"/>
      <c r="G441" s="438"/>
      <c r="H441" s="438"/>
      <c r="I441" s="438"/>
      <c r="J441" s="439"/>
    </row>
    <row r="442" spans="1:10" x14ac:dyDescent="0.25">
      <c r="A442" s="437"/>
      <c r="B442" s="438"/>
      <c r="C442" s="438"/>
      <c r="D442" s="438"/>
      <c r="E442" s="438"/>
      <c r="F442" s="438"/>
      <c r="G442" s="438"/>
      <c r="H442" s="438"/>
      <c r="I442" s="438"/>
      <c r="J442" s="439"/>
    </row>
    <row r="443" spans="1:10" x14ac:dyDescent="0.25">
      <c r="A443" s="437"/>
      <c r="B443" s="438"/>
      <c r="C443" s="438"/>
      <c r="D443" s="438"/>
      <c r="E443" s="438"/>
      <c r="F443" s="438"/>
      <c r="G443" s="438"/>
      <c r="H443" s="438"/>
      <c r="I443" s="438"/>
      <c r="J443" s="439"/>
    </row>
    <row r="444" spans="1:10" x14ac:dyDescent="0.25">
      <c r="A444" s="437"/>
      <c r="B444" s="438"/>
      <c r="C444" s="438"/>
      <c r="D444" s="438"/>
      <c r="E444" s="438"/>
      <c r="F444" s="438"/>
      <c r="G444" s="438"/>
      <c r="H444" s="438"/>
      <c r="I444" s="438"/>
      <c r="J444" s="439"/>
    </row>
    <row r="445" spans="1:10" x14ac:dyDescent="0.25">
      <c r="A445" s="437"/>
      <c r="B445" s="438"/>
      <c r="C445" s="438"/>
      <c r="D445" s="438"/>
      <c r="E445" s="438"/>
      <c r="F445" s="438"/>
      <c r="G445" s="438"/>
      <c r="H445" s="438"/>
      <c r="I445" s="438"/>
      <c r="J445" s="439"/>
    </row>
    <row r="446" spans="1:10" x14ac:dyDescent="0.25">
      <c r="A446" s="437"/>
      <c r="B446" s="438"/>
      <c r="C446" s="438"/>
      <c r="D446" s="438"/>
      <c r="E446" s="438"/>
      <c r="F446" s="438"/>
      <c r="G446" s="438"/>
      <c r="H446" s="438"/>
      <c r="I446" s="438"/>
      <c r="J446" s="439"/>
    </row>
    <row r="447" spans="1:10" x14ac:dyDescent="0.25">
      <c r="A447" s="437"/>
      <c r="B447" s="438"/>
      <c r="C447" s="438"/>
      <c r="D447" s="438"/>
      <c r="E447" s="438"/>
      <c r="F447" s="438"/>
      <c r="G447" s="438"/>
      <c r="H447" s="438"/>
      <c r="I447" s="438"/>
      <c r="J447" s="439"/>
    </row>
    <row r="448" spans="1:10" x14ac:dyDescent="0.25">
      <c r="A448" s="437"/>
      <c r="B448" s="438"/>
      <c r="C448" s="438"/>
      <c r="D448" s="438"/>
      <c r="E448" s="438"/>
      <c r="F448" s="438"/>
      <c r="G448" s="438"/>
      <c r="H448" s="438"/>
      <c r="I448" s="438"/>
      <c r="J448" s="439"/>
    </row>
    <row r="449" spans="1:10" x14ac:dyDescent="0.25">
      <c r="A449" s="437"/>
      <c r="B449" s="438"/>
      <c r="C449" s="438"/>
      <c r="D449" s="438"/>
      <c r="E449" s="438"/>
      <c r="F449" s="438"/>
      <c r="G449" s="438"/>
      <c r="H449" s="438"/>
      <c r="I449" s="438"/>
      <c r="J449" s="439"/>
    </row>
    <row r="450" spans="1:10" x14ac:dyDescent="0.25">
      <c r="A450" s="437"/>
      <c r="B450" s="438"/>
      <c r="C450" s="438"/>
      <c r="D450" s="438"/>
      <c r="E450" s="438"/>
      <c r="F450" s="438"/>
      <c r="G450" s="438"/>
      <c r="H450" s="438"/>
      <c r="I450" s="438"/>
      <c r="J450" s="439"/>
    </row>
    <row r="451" spans="1:10" x14ac:dyDescent="0.25">
      <c r="A451" s="437"/>
      <c r="B451" s="438"/>
      <c r="C451" s="438"/>
      <c r="D451" s="438"/>
      <c r="E451" s="438"/>
      <c r="F451" s="438"/>
      <c r="G451" s="438"/>
      <c r="H451" s="438"/>
      <c r="I451" s="438"/>
      <c r="J451" s="439"/>
    </row>
    <row r="452" spans="1:10" x14ac:dyDescent="0.25">
      <c r="A452" s="437"/>
      <c r="B452" s="438"/>
      <c r="C452" s="438"/>
      <c r="D452" s="438"/>
      <c r="E452" s="438"/>
      <c r="F452" s="438"/>
      <c r="G452" s="438"/>
      <c r="H452" s="438"/>
      <c r="I452" s="438"/>
      <c r="J452" s="439"/>
    </row>
    <row r="453" spans="1:10" x14ac:dyDescent="0.25">
      <c r="A453" s="437"/>
      <c r="B453" s="438"/>
      <c r="C453" s="438"/>
      <c r="D453" s="438"/>
      <c r="E453" s="438"/>
      <c r="F453" s="438"/>
      <c r="G453" s="438"/>
      <c r="H453" s="438"/>
      <c r="I453" s="438"/>
      <c r="J453" s="439"/>
    </row>
    <row r="454" spans="1:10" x14ac:dyDescent="0.25">
      <c r="A454" s="440"/>
      <c r="B454" s="441"/>
      <c r="C454" s="441"/>
      <c r="D454" s="441"/>
      <c r="E454" s="441"/>
      <c r="F454" s="441"/>
      <c r="G454" s="441"/>
      <c r="H454" s="441"/>
      <c r="I454" s="441"/>
      <c r="J454" s="442"/>
    </row>
    <row r="456" spans="1:10" ht="15.6" x14ac:dyDescent="0.3">
      <c r="A456" s="376" t="s">
        <v>848</v>
      </c>
      <c r="B456" s="377"/>
      <c r="C456" s="377"/>
      <c r="D456" s="377"/>
      <c r="E456" s="377"/>
      <c r="F456" s="377"/>
      <c r="G456" s="377"/>
      <c r="H456" s="374" t="str">
        <f>'CONTACT INFORMATION'!$A$24</f>
        <v>Napa</v>
      </c>
      <c r="I456" s="374"/>
      <c r="J456" s="375"/>
    </row>
    <row r="457" spans="1:10" ht="8.1" customHeight="1" x14ac:dyDescent="0.25">
      <c r="A457" s="163"/>
      <c r="B457" s="163"/>
      <c r="C457" s="163"/>
      <c r="D457" s="163"/>
      <c r="E457" s="163"/>
      <c r="F457" s="163"/>
      <c r="G457" s="163"/>
      <c r="H457" s="163"/>
      <c r="I457" s="163"/>
      <c r="J457" s="163"/>
    </row>
    <row r="458" spans="1:10" ht="13.8" x14ac:dyDescent="0.25">
      <c r="A458" s="466" t="s">
        <v>857</v>
      </c>
      <c r="B458" s="467"/>
      <c r="C458" s="467"/>
      <c r="D458" s="467"/>
      <c r="E458" s="467"/>
      <c r="F458" s="467"/>
      <c r="G458" s="467"/>
      <c r="H458" s="467"/>
      <c r="I458" s="467"/>
      <c r="J458" s="468"/>
    </row>
    <row r="459" spans="1:10" x14ac:dyDescent="0.25">
      <c r="A459" s="469" t="s">
        <v>854</v>
      </c>
      <c r="B459" s="470"/>
      <c r="C459" s="470"/>
      <c r="D459" s="471"/>
      <c r="E459" s="472"/>
      <c r="F459" s="473"/>
      <c r="G459" s="473"/>
      <c r="H459" s="473"/>
      <c r="I459" s="473"/>
      <c r="J459" s="474"/>
    </row>
    <row r="460" spans="1:10" x14ac:dyDescent="0.25">
      <c r="A460" s="478" t="s">
        <v>853</v>
      </c>
      <c r="B460" s="479"/>
      <c r="C460" s="479"/>
      <c r="D460" s="480"/>
      <c r="E460" s="475"/>
      <c r="F460" s="476"/>
      <c r="G460" s="476"/>
      <c r="H460" s="476"/>
      <c r="I460" s="476"/>
      <c r="J460" s="477"/>
    </row>
    <row r="461" spans="1:10" x14ac:dyDescent="0.25">
      <c r="A461" s="481" t="s">
        <v>808</v>
      </c>
      <c r="B461" s="482"/>
      <c r="C461" s="482"/>
      <c r="D461" s="483"/>
      <c r="E461" s="484"/>
      <c r="F461" s="485"/>
      <c r="G461" s="485"/>
      <c r="H461" s="485"/>
      <c r="I461" s="485"/>
      <c r="J461" s="486"/>
    </row>
    <row r="462" spans="1:10" ht="27" customHeight="1" x14ac:dyDescent="0.25">
      <c r="A462" s="157"/>
      <c r="B462" s="208"/>
      <c r="C462" s="208"/>
      <c r="D462" s="208"/>
      <c r="E462" s="487" t="s">
        <v>535</v>
      </c>
      <c r="F462" s="488"/>
      <c r="G462" s="487" t="s">
        <v>533</v>
      </c>
      <c r="H462" s="488"/>
      <c r="I462" s="489" t="s">
        <v>849</v>
      </c>
      <c r="J462" s="490"/>
    </row>
    <row r="463" spans="1:10" x14ac:dyDescent="0.25">
      <c r="A463" s="455" t="s">
        <v>527</v>
      </c>
      <c r="B463" s="456"/>
      <c r="C463" s="456"/>
      <c r="D463" s="457"/>
      <c r="E463" s="464"/>
      <c r="F463" s="464"/>
      <c r="G463" s="464"/>
      <c r="H463" s="464"/>
      <c r="I463" s="465"/>
      <c r="J463" s="465"/>
    </row>
    <row r="464" spans="1:10" x14ac:dyDescent="0.25">
      <c r="A464" s="460" t="s">
        <v>528</v>
      </c>
      <c r="B464" s="461"/>
      <c r="C464" s="461"/>
      <c r="D464" s="462"/>
      <c r="E464" s="446"/>
      <c r="F464" s="446"/>
      <c r="G464" s="447"/>
      <c r="H464" s="447"/>
      <c r="I464" s="463"/>
      <c r="J464" s="463"/>
    </row>
    <row r="465" spans="1:10" x14ac:dyDescent="0.25">
      <c r="A465" s="455" t="s">
        <v>529</v>
      </c>
      <c r="B465" s="456"/>
      <c r="C465" s="456"/>
      <c r="D465" s="457"/>
      <c r="E465" s="464"/>
      <c r="F465" s="464"/>
      <c r="G465" s="464"/>
      <c r="H465" s="464"/>
      <c r="I465" s="465"/>
      <c r="J465" s="465"/>
    </row>
    <row r="466" spans="1:10" x14ac:dyDescent="0.25">
      <c r="A466" s="460" t="s">
        <v>530</v>
      </c>
      <c r="B466" s="461"/>
      <c r="C466" s="461"/>
      <c r="D466" s="462"/>
      <c r="E466" s="446"/>
      <c r="F466" s="446"/>
      <c r="G466" s="447"/>
      <c r="H466" s="447"/>
      <c r="I466" s="463"/>
      <c r="J466" s="463"/>
    </row>
    <row r="467" spans="1:10" x14ac:dyDescent="0.25">
      <c r="A467" s="455" t="s">
        <v>531</v>
      </c>
      <c r="B467" s="456"/>
      <c r="C467" s="456"/>
      <c r="D467" s="457"/>
      <c r="E467" s="464"/>
      <c r="F467" s="464"/>
      <c r="G467" s="464"/>
      <c r="H467" s="464"/>
      <c r="I467" s="465"/>
      <c r="J467" s="465"/>
    </row>
    <row r="468" spans="1:10" x14ac:dyDescent="0.25">
      <c r="A468" s="460" t="s">
        <v>532</v>
      </c>
      <c r="B468" s="461"/>
      <c r="C468" s="461"/>
      <c r="D468" s="462"/>
      <c r="E468" s="446"/>
      <c r="F468" s="446"/>
      <c r="G468" s="447"/>
      <c r="H468" s="447"/>
      <c r="I468" s="463"/>
      <c r="J468" s="463"/>
    </row>
    <row r="469" spans="1:10" x14ac:dyDescent="0.25">
      <c r="A469" s="455" t="s">
        <v>537</v>
      </c>
      <c r="B469" s="456"/>
      <c r="C469" s="456"/>
      <c r="D469" s="457"/>
      <c r="E469" s="458"/>
      <c r="F469" s="458"/>
      <c r="G469" s="458"/>
      <c r="H469" s="458"/>
      <c r="I469" s="459"/>
      <c r="J469" s="459"/>
    </row>
    <row r="470" spans="1:10" x14ac:dyDescent="0.25">
      <c r="A470" s="443"/>
      <c r="B470" s="444"/>
      <c r="C470" s="444"/>
      <c r="D470" s="445"/>
      <c r="E470" s="446"/>
      <c r="F470" s="446"/>
      <c r="G470" s="447"/>
      <c r="H470" s="447"/>
      <c r="I470" s="447"/>
      <c r="J470" s="447"/>
    </row>
    <row r="471" spans="1:10" x14ac:dyDescent="0.25">
      <c r="A471" s="443"/>
      <c r="B471" s="444"/>
      <c r="C471" s="444"/>
      <c r="D471" s="445"/>
      <c r="E471" s="446"/>
      <c r="F471" s="446"/>
      <c r="G471" s="447"/>
      <c r="H471" s="447"/>
      <c r="I471" s="447"/>
      <c r="J471" s="447"/>
    </row>
    <row r="472" spans="1:10" x14ac:dyDescent="0.25">
      <c r="A472" s="443"/>
      <c r="B472" s="444"/>
      <c r="C472" s="444"/>
      <c r="D472" s="445"/>
      <c r="E472" s="446"/>
      <c r="F472" s="446"/>
      <c r="G472" s="447"/>
      <c r="H472" s="447"/>
      <c r="I472" s="447"/>
      <c r="J472" s="447"/>
    </row>
    <row r="473" spans="1:10" x14ac:dyDescent="0.25">
      <c r="A473" s="448" t="s">
        <v>534</v>
      </c>
      <c r="B473" s="449"/>
      <c r="C473" s="449"/>
      <c r="D473" s="450"/>
      <c r="E473" s="451">
        <f>SUM(E463:E472)</f>
        <v>0</v>
      </c>
      <c r="F473" s="451"/>
      <c r="G473" s="451">
        <f>SUM(G463:G472)</f>
        <v>0</v>
      </c>
      <c r="H473" s="451"/>
      <c r="I473" s="451">
        <f>SUM(I463:I472)</f>
        <v>0</v>
      </c>
      <c r="J473" s="451"/>
    </row>
    <row r="474" spans="1:10" x14ac:dyDescent="0.25">
      <c r="A474" s="452" t="s">
        <v>861</v>
      </c>
      <c r="B474" s="453"/>
      <c r="C474" s="453"/>
      <c r="D474" s="453"/>
      <c r="E474" s="453"/>
      <c r="F474" s="453"/>
      <c r="G474" s="453"/>
      <c r="H474" s="453"/>
      <c r="I474" s="453"/>
      <c r="J474" s="454"/>
    </row>
    <row r="475" spans="1:10" x14ac:dyDescent="0.25">
      <c r="A475" s="429" t="s">
        <v>862</v>
      </c>
      <c r="B475" s="430"/>
      <c r="C475" s="430"/>
      <c r="D475" s="430"/>
      <c r="E475" s="430"/>
      <c r="F475" s="430"/>
      <c r="G475" s="430"/>
      <c r="H475" s="430"/>
      <c r="I475" s="430"/>
      <c r="J475" s="431"/>
    </row>
    <row r="476" spans="1:10" x14ac:dyDescent="0.25">
      <c r="A476" s="429" t="s">
        <v>863</v>
      </c>
      <c r="B476" s="430"/>
      <c r="C476" s="430"/>
      <c r="D476" s="430"/>
      <c r="E476" s="430"/>
      <c r="F476" s="430"/>
      <c r="G476" s="430"/>
      <c r="H476" s="430"/>
      <c r="I476" s="430"/>
      <c r="J476" s="431"/>
    </row>
    <row r="477" spans="1:10" x14ac:dyDescent="0.25">
      <c r="A477" s="432" t="s">
        <v>864</v>
      </c>
      <c r="B477" s="433"/>
      <c r="C477" s="433"/>
      <c r="D477" s="433"/>
      <c r="E477" s="433"/>
      <c r="F477" s="433"/>
      <c r="G477" s="433"/>
      <c r="H477" s="433"/>
      <c r="I477" s="433"/>
      <c r="J477" s="434"/>
    </row>
    <row r="478" spans="1:10" x14ac:dyDescent="0.25">
      <c r="A478" s="318"/>
      <c r="B478" s="435"/>
      <c r="C478" s="435"/>
      <c r="D478" s="435"/>
      <c r="E478" s="435"/>
      <c r="F478" s="435"/>
      <c r="G478" s="435"/>
      <c r="H478" s="435"/>
      <c r="I478" s="435"/>
      <c r="J478" s="436"/>
    </row>
    <row r="479" spans="1:10" x14ac:dyDescent="0.25">
      <c r="A479" s="437"/>
      <c r="B479" s="438"/>
      <c r="C479" s="438"/>
      <c r="D479" s="438"/>
      <c r="E479" s="438"/>
      <c r="F479" s="438"/>
      <c r="G479" s="438"/>
      <c r="H479" s="438"/>
      <c r="I479" s="438"/>
      <c r="J479" s="439"/>
    </row>
    <row r="480" spans="1:10" x14ac:dyDescent="0.25">
      <c r="A480" s="437"/>
      <c r="B480" s="438"/>
      <c r="C480" s="438"/>
      <c r="D480" s="438"/>
      <c r="E480" s="438"/>
      <c r="F480" s="438"/>
      <c r="G480" s="438"/>
      <c r="H480" s="438"/>
      <c r="I480" s="438"/>
      <c r="J480" s="439"/>
    </row>
    <row r="481" spans="1:10" x14ac:dyDescent="0.25">
      <c r="A481" s="437"/>
      <c r="B481" s="438"/>
      <c r="C481" s="438"/>
      <c r="D481" s="438"/>
      <c r="E481" s="438"/>
      <c r="F481" s="438"/>
      <c r="G481" s="438"/>
      <c r="H481" s="438"/>
      <c r="I481" s="438"/>
      <c r="J481" s="439"/>
    </row>
    <row r="482" spans="1:10" x14ac:dyDescent="0.25">
      <c r="A482" s="437"/>
      <c r="B482" s="438"/>
      <c r="C482" s="438"/>
      <c r="D482" s="438"/>
      <c r="E482" s="438"/>
      <c r="F482" s="438"/>
      <c r="G482" s="438"/>
      <c r="H482" s="438"/>
      <c r="I482" s="438"/>
      <c r="J482" s="439"/>
    </row>
    <row r="483" spans="1:10" x14ac:dyDescent="0.25">
      <c r="A483" s="437"/>
      <c r="B483" s="438"/>
      <c r="C483" s="438"/>
      <c r="D483" s="438"/>
      <c r="E483" s="438"/>
      <c r="F483" s="438"/>
      <c r="G483" s="438"/>
      <c r="H483" s="438"/>
      <c r="I483" s="438"/>
      <c r="J483" s="439"/>
    </row>
    <row r="484" spans="1:10" x14ac:dyDescent="0.25">
      <c r="A484" s="437"/>
      <c r="B484" s="438"/>
      <c r="C484" s="438"/>
      <c r="D484" s="438"/>
      <c r="E484" s="438"/>
      <c r="F484" s="438"/>
      <c r="G484" s="438"/>
      <c r="H484" s="438"/>
      <c r="I484" s="438"/>
      <c r="J484" s="439"/>
    </row>
    <row r="485" spans="1:10" x14ac:dyDescent="0.25">
      <c r="A485" s="437"/>
      <c r="B485" s="438"/>
      <c r="C485" s="438"/>
      <c r="D485" s="438"/>
      <c r="E485" s="438"/>
      <c r="F485" s="438"/>
      <c r="G485" s="438"/>
      <c r="H485" s="438"/>
      <c r="I485" s="438"/>
      <c r="J485" s="439"/>
    </row>
    <row r="486" spans="1:10" x14ac:dyDescent="0.25">
      <c r="A486" s="437"/>
      <c r="B486" s="438"/>
      <c r="C486" s="438"/>
      <c r="D486" s="438"/>
      <c r="E486" s="438"/>
      <c r="F486" s="438"/>
      <c r="G486" s="438"/>
      <c r="H486" s="438"/>
      <c r="I486" s="438"/>
      <c r="J486" s="439"/>
    </row>
    <row r="487" spans="1:10" x14ac:dyDescent="0.25">
      <c r="A487" s="437"/>
      <c r="B487" s="438"/>
      <c r="C487" s="438"/>
      <c r="D487" s="438"/>
      <c r="E487" s="438"/>
      <c r="F487" s="438"/>
      <c r="G487" s="438"/>
      <c r="H487" s="438"/>
      <c r="I487" s="438"/>
      <c r="J487" s="439"/>
    </row>
    <row r="488" spans="1:10" x14ac:dyDescent="0.25">
      <c r="A488" s="437"/>
      <c r="B488" s="438"/>
      <c r="C488" s="438"/>
      <c r="D488" s="438"/>
      <c r="E488" s="438"/>
      <c r="F488" s="438"/>
      <c r="G488" s="438"/>
      <c r="H488" s="438"/>
      <c r="I488" s="438"/>
      <c r="J488" s="439"/>
    </row>
    <row r="489" spans="1:10" x14ac:dyDescent="0.25">
      <c r="A489" s="437"/>
      <c r="B489" s="438"/>
      <c r="C489" s="438"/>
      <c r="D489" s="438"/>
      <c r="E489" s="438"/>
      <c r="F489" s="438"/>
      <c r="G489" s="438"/>
      <c r="H489" s="438"/>
      <c r="I489" s="438"/>
      <c r="J489" s="439"/>
    </row>
    <row r="490" spans="1:10" x14ac:dyDescent="0.25">
      <c r="A490" s="437"/>
      <c r="B490" s="438"/>
      <c r="C490" s="438"/>
      <c r="D490" s="438"/>
      <c r="E490" s="438"/>
      <c r="F490" s="438"/>
      <c r="G490" s="438"/>
      <c r="H490" s="438"/>
      <c r="I490" s="438"/>
      <c r="J490" s="439"/>
    </row>
    <row r="491" spans="1:10" x14ac:dyDescent="0.25">
      <c r="A491" s="437"/>
      <c r="B491" s="438"/>
      <c r="C491" s="438"/>
      <c r="D491" s="438"/>
      <c r="E491" s="438"/>
      <c r="F491" s="438"/>
      <c r="G491" s="438"/>
      <c r="H491" s="438"/>
      <c r="I491" s="438"/>
      <c r="J491" s="439"/>
    </row>
    <row r="492" spans="1:10" x14ac:dyDescent="0.25">
      <c r="A492" s="437"/>
      <c r="B492" s="438"/>
      <c r="C492" s="438"/>
      <c r="D492" s="438"/>
      <c r="E492" s="438"/>
      <c r="F492" s="438"/>
      <c r="G492" s="438"/>
      <c r="H492" s="438"/>
      <c r="I492" s="438"/>
      <c r="J492" s="439"/>
    </row>
    <row r="493" spans="1:10" x14ac:dyDescent="0.25">
      <c r="A493" s="437"/>
      <c r="B493" s="438"/>
      <c r="C493" s="438"/>
      <c r="D493" s="438"/>
      <c r="E493" s="438"/>
      <c r="F493" s="438"/>
      <c r="G493" s="438"/>
      <c r="H493" s="438"/>
      <c r="I493" s="438"/>
      <c r="J493" s="439"/>
    </row>
    <row r="494" spans="1:10" x14ac:dyDescent="0.25">
      <c r="A494" s="437"/>
      <c r="B494" s="438"/>
      <c r="C494" s="438"/>
      <c r="D494" s="438"/>
      <c r="E494" s="438"/>
      <c r="F494" s="438"/>
      <c r="G494" s="438"/>
      <c r="H494" s="438"/>
      <c r="I494" s="438"/>
      <c r="J494" s="439"/>
    </row>
    <row r="495" spans="1:10" x14ac:dyDescent="0.25">
      <c r="A495" s="437"/>
      <c r="B495" s="438"/>
      <c r="C495" s="438"/>
      <c r="D495" s="438"/>
      <c r="E495" s="438"/>
      <c r="F495" s="438"/>
      <c r="G495" s="438"/>
      <c r="H495" s="438"/>
      <c r="I495" s="438"/>
      <c r="J495" s="439"/>
    </row>
    <row r="496" spans="1:10" x14ac:dyDescent="0.25">
      <c r="A496" s="437"/>
      <c r="B496" s="438"/>
      <c r="C496" s="438"/>
      <c r="D496" s="438"/>
      <c r="E496" s="438"/>
      <c r="F496" s="438"/>
      <c r="G496" s="438"/>
      <c r="H496" s="438"/>
      <c r="I496" s="438"/>
      <c r="J496" s="439"/>
    </row>
    <row r="497" spans="1:10" x14ac:dyDescent="0.25">
      <c r="A497" s="437"/>
      <c r="B497" s="438"/>
      <c r="C497" s="438"/>
      <c r="D497" s="438"/>
      <c r="E497" s="438"/>
      <c r="F497" s="438"/>
      <c r="G497" s="438"/>
      <c r="H497" s="438"/>
      <c r="I497" s="438"/>
      <c r="J497" s="439"/>
    </row>
    <row r="498" spans="1:10" x14ac:dyDescent="0.25">
      <c r="A498" s="437"/>
      <c r="B498" s="438"/>
      <c r="C498" s="438"/>
      <c r="D498" s="438"/>
      <c r="E498" s="438"/>
      <c r="F498" s="438"/>
      <c r="G498" s="438"/>
      <c r="H498" s="438"/>
      <c r="I498" s="438"/>
      <c r="J498" s="439"/>
    </row>
    <row r="499" spans="1:10" x14ac:dyDescent="0.25">
      <c r="A499" s="437"/>
      <c r="B499" s="438"/>
      <c r="C499" s="438"/>
      <c r="D499" s="438"/>
      <c r="E499" s="438"/>
      <c r="F499" s="438"/>
      <c r="G499" s="438"/>
      <c r="H499" s="438"/>
      <c r="I499" s="438"/>
      <c r="J499" s="439"/>
    </row>
    <row r="500" spans="1:10" x14ac:dyDescent="0.25">
      <c r="A500" s="437"/>
      <c r="B500" s="438"/>
      <c r="C500" s="438"/>
      <c r="D500" s="438"/>
      <c r="E500" s="438"/>
      <c r="F500" s="438"/>
      <c r="G500" s="438"/>
      <c r="H500" s="438"/>
      <c r="I500" s="438"/>
      <c r="J500" s="439"/>
    </row>
    <row r="501" spans="1:10" x14ac:dyDescent="0.25">
      <c r="A501" s="437"/>
      <c r="B501" s="438"/>
      <c r="C501" s="438"/>
      <c r="D501" s="438"/>
      <c r="E501" s="438"/>
      <c r="F501" s="438"/>
      <c r="G501" s="438"/>
      <c r="H501" s="438"/>
      <c r="I501" s="438"/>
      <c r="J501" s="439"/>
    </row>
    <row r="502" spans="1:10" x14ac:dyDescent="0.25">
      <c r="A502" s="437"/>
      <c r="B502" s="438"/>
      <c r="C502" s="438"/>
      <c r="D502" s="438"/>
      <c r="E502" s="438"/>
      <c r="F502" s="438"/>
      <c r="G502" s="438"/>
      <c r="H502" s="438"/>
      <c r="I502" s="438"/>
      <c r="J502" s="439"/>
    </row>
    <row r="503" spans="1:10" x14ac:dyDescent="0.25">
      <c r="A503" s="437"/>
      <c r="B503" s="438"/>
      <c r="C503" s="438"/>
      <c r="D503" s="438"/>
      <c r="E503" s="438"/>
      <c r="F503" s="438"/>
      <c r="G503" s="438"/>
      <c r="H503" s="438"/>
      <c r="I503" s="438"/>
      <c r="J503" s="439"/>
    </row>
    <row r="504" spans="1:10" x14ac:dyDescent="0.25">
      <c r="A504" s="437"/>
      <c r="B504" s="438"/>
      <c r="C504" s="438"/>
      <c r="D504" s="438"/>
      <c r="E504" s="438"/>
      <c r="F504" s="438"/>
      <c r="G504" s="438"/>
      <c r="H504" s="438"/>
      <c r="I504" s="438"/>
      <c r="J504" s="439"/>
    </row>
    <row r="505" spans="1:10" x14ac:dyDescent="0.25">
      <c r="A505" s="437"/>
      <c r="B505" s="438"/>
      <c r="C505" s="438"/>
      <c r="D505" s="438"/>
      <c r="E505" s="438"/>
      <c r="F505" s="438"/>
      <c r="G505" s="438"/>
      <c r="H505" s="438"/>
      <c r="I505" s="438"/>
      <c r="J505" s="439"/>
    </row>
    <row r="506" spans="1:10" x14ac:dyDescent="0.25">
      <c r="A506" s="437"/>
      <c r="B506" s="438"/>
      <c r="C506" s="438"/>
      <c r="D506" s="438"/>
      <c r="E506" s="438"/>
      <c r="F506" s="438"/>
      <c r="G506" s="438"/>
      <c r="H506" s="438"/>
      <c r="I506" s="438"/>
      <c r="J506" s="439"/>
    </row>
    <row r="507" spans="1:10" x14ac:dyDescent="0.25">
      <c r="A507" s="437"/>
      <c r="B507" s="438"/>
      <c r="C507" s="438"/>
      <c r="D507" s="438"/>
      <c r="E507" s="438"/>
      <c r="F507" s="438"/>
      <c r="G507" s="438"/>
      <c r="H507" s="438"/>
      <c r="I507" s="438"/>
      <c r="J507" s="439"/>
    </row>
    <row r="508" spans="1:10" x14ac:dyDescent="0.25">
      <c r="A508" s="437"/>
      <c r="B508" s="438"/>
      <c r="C508" s="438"/>
      <c r="D508" s="438"/>
      <c r="E508" s="438"/>
      <c r="F508" s="438"/>
      <c r="G508" s="438"/>
      <c r="H508" s="438"/>
      <c r="I508" s="438"/>
      <c r="J508" s="439"/>
    </row>
    <row r="509" spans="1:10" x14ac:dyDescent="0.25">
      <c r="A509" s="437"/>
      <c r="B509" s="438"/>
      <c r="C509" s="438"/>
      <c r="D509" s="438"/>
      <c r="E509" s="438"/>
      <c r="F509" s="438"/>
      <c r="G509" s="438"/>
      <c r="H509" s="438"/>
      <c r="I509" s="438"/>
      <c r="J509" s="439"/>
    </row>
    <row r="510" spans="1:10" x14ac:dyDescent="0.25">
      <c r="A510" s="437"/>
      <c r="B510" s="438"/>
      <c r="C510" s="438"/>
      <c r="D510" s="438"/>
      <c r="E510" s="438"/>
      <c r="F510" s="438"/>
      <c r="G510" s="438"/>
      <c r="H510" s="438"/>
      <c r="I510" s="438"/>
      <c r="J510" s="439"/>
    </row>
    <row r="511" spans="1:10" x14ac:dyDescent="0.25">
      <c r="A511" s="437"/>
      <c r="B511" s="438"/>
      <c r="C511" s="438"/>
      <c r="D511" s="438"/>
      <c r="E511" s="438"/>
      <c r="F511" s="438"/>
      <c r="G511" s="438"/>
      <c r="H511" s="438"/>
      <c r="I511" s="438"/>
      <c r="J511" s="439"/>
    </row>
    <row r="512" spans="1:10" x14ac:dyDescent="0.25">
      <c r="A512" s="440"/>
      <c r="B512" s="441"/>
      <c r="C512" s="441"/>
      <c r="D512" s="441"/>
      <c r="E512" s="441"/>
      <c r="F512" s="441"/>
      <c r="G512" s="441"/>
      <c r="H512" s="441"/>
      <c r="I512" s="441"/>
      <c r="J512" s="442"/>
    </row>
    <row r="514" spans="1:10" ht="15.6" x14ac:dyDescent="0.3">
      <c r="A514" s="376" t="s">
        <v>848</v>
      </c>
      <c r="B514" s="377"/>
      <c r="C514" s="377"/>
      <c r="D514" s="377"/>
      <c r="E514" s="377"/>
      <c r="F514" s="377"/>
      <c r="G514" s="377"/>
      <c r="H514" s="374" t="str">
        <f>'CONTACT INFORMATION'!$A$24</f>
        <v>Napa</v>
      </c>
      <c r="I514" s="374"/>
      <c r="J514" s="375"/>
    </row>
    <row r="515" spans="1:10" ht="8.1" customHeight="1" x14ac:dyDescent="0.25">
      <c r="A515" s="163"/>
      <c r="B515" s="163"/>
      <c r="C515" s="163"/>
      <c r="D515" s="163"/>
      <c r="E515" s="163"/>
      <c r="F515" s="163"/>
      <c r="G515" s="163"/>
      <c r="H515" s="163"/>
      <c r="I515" s="163"/>
      <c r="J515" s="163"/>
    </row>
    <row r="516" spans="1:10" ht="13.8" x14ac:dyDescent="0.25">
      <c r="A516" s="466" t="s">
        <v>858</v>
      </c>
      <c r="B516" s="467"/>
      <c r="C516" s="467"/>
      <c r="D516" s="467"/>
      <c r="E516" s="467"/>
      <c r="F516" s="467"/>
      <c r="G516" s="467"/>
      <c r="H516" s="467"/>
      <c r="I516" s="467"/>
      <c r="J516" s="468"/>
    </row>
    <row r="517" spans="1:10" ht="12.75" customHeight="1" x14ac:dyDescent="0.25">
      <c r="A517" s="469" t="s">
        <v>854</v>
      </c>
      <c r="B517" s="470"/>
      <c r="C517" s="470"/>
      <c r="D517" s="471"/>
      <c r="E517" s="472"/>
      <c r="F517" s="473"/>
      <c r="G517" s="473"/>
      <c r="H517" s="473"/>
      <c r="I517" s="473"/>
      <c r="J517" s="474"/>
    </row>
    <row r="518" spans="1:10" ht="12.75" customHeight="1" x14ac:dyDescent="0.25">
      <c r="A518" s="478" t="s">
        <v>853</v>
      </c>
      <c r="B518" s="479"/>
      <c r="C518" s="479"/>
      <c r="D518" s="480"/>
      <c r="E518" s="475"/>
      <c r="F518" s="476"/>
      <c r="G518" s="476"/>
      <c r="H518" s="476"/>
      <c r="I518" s="476"/>
      <c r="J518" s="477"/>
    </row>
    <row r="519" spans="1:10" x14ac:dyDescent="0.25">
      <c r="A519" s="481" t="s">
        <v>808</v>
      </c>
      <c r="B519" s="482"/>
      <c r="C519" s="482"/>
      <c r="D519" s="483"/>
      <c r="E519" s="484"/>
      <c r="F519" s="485"/>
      <c r="G519" s="485"/>
      <c r="H519" s="485"/>
      <c r="I519" s="485"/>
      <c r="J519" s="486"/>
    </row>
    <row r="520" spans="1:10" ht="27" customHeight="1" x14ac:dyDescent="0.25">
      <c r="A520" s="157"/>
      <c r="B520" s="208"/>
      <c r="C520" s="208"/>
      <c r="D520" s="208"/>
      <c r="E520" s="487" t="s">
        <v>535</v>
      </c>
      <c r="F520" s="488"/>
      <c r="G520" s="487" t="s">
        <v>533</v>
      </c>
      <c r="H520" s="488"/>
      <c r="I520" s="489" t="s">
        <v>849</v>
      </c>
      <c r="J520" s="490"/>
    </row>
    <row r="521" spans="1:10" x14ac:dyDescent="0.25">
      <c r="A521" s="455" t="s">
        <v>527</v>
      </c>
      <c r="B521" s="456"/>
      <c r="C521" s="456"/>
      <c r="D521" s="457"/>
      <c r="E521" s="464"/>
      <c r="F521" s="464"/>
      <c r="G521" s="464"/>
      <c r="H521" s="464"/>
      <c r="I521" s="465"/>
      <c r="J521" s="465"/>
    </row>
    <row r="522" spans="1:10" x14ac:dyDescent="0.25">
      <c r="A522" s="460" t="s">
        <v>528</v>
      </c>
      <c r="B522" s="461"/>
      <c r="C522" s="461"/>
      <c r="D522" s="462"/>
      <c r="E522" s="446"/>
      <c r="F522" s="446"/>
      <c r="G522" s="447"/>
      <c r="H522" s="447"/>
      <c r="I522" s="463"/>
      <c r="J522" s="463"/>
    </row>
    <row r="523" spans="1:10" x14ac:dyDescent="0.25">
      <c r="A523" s="455" t="s">
        <v>529</v>
      </c>
      <c r="B523" s="456"/>
      <c r="C523" s="456"/>
      <c r="D523" s="457"/>
      <c r="E523" s="464"/>
      <c r="F523" s="464"/>
      <c r="G523" s="464"/>
      <c r="H523" s="464"/>
      <c r="I523" s="465"/>
      <c r="J523" s="465"/>
    </row>
    <row r="524" spans="1:10" x14ac:dyDescent="0.25">
      <c r="A524" s="460" t="s">
        <v>530</v>
      </c>
      <c r="B524" s="461"/>
      <c r="C524" s="461"/>
      <c r="D524" s="462"/>
      <c r="E524" s="446"/>
      <c r="F524" s="446"/>
      <c r="G524" s="447"/>
      <c r="H524" s="447"/>
      <c r="I524" s="463"/>
      <c r="J524" s="463"/>
    </row>
    <row r="525" spans="1:10" x14ac:dyDescent="0.25">
      <c r="A525" s="455" t="s">
        <v>531</v>
      </c>
      <c r="B525" s="456"/>
      <c r="C525" s="456"/>
      <c r="D525" s="457"/>
      <c r="E525" s="464"/>
      <c r="F525" s="464"/>
      <c r="G525" s="464"/>
      <c r="H525" s="464"/>
      <c r="I525" s="465"/>
      <c r="J525" s="465"/>
    </row>
    <row r="526" spans="1:10" x14ac:dyDescent="0.25">
      <c r="A526" s="460" t="s">
        <v>532</v>
      </c>
      <c r="B526" s="461"/>
      <c r="C526" s="461"/>
      <c r="D526" s="462"/>
      <c r="E526" s="446"/>
      <c r="F526" s="446"/>
      <c r="G526" s="447"/>
      <c r="H526" s="447"/>
      <c r="I526" s="463"/>
      <c r="J526" s="463"/>
    </row>
    <row r="527" spans="1:10" x14ac:dyDescent="0.25">
      <c r="A527" s="455" t="s">
        <v>537</v>
      </c>
      <c r="B527" s="456"/>
      <c r="C527" s="456"/>
      <c r="D527" s="457"/>
      <c r="E527" s="458"/>
      <c r="F527" s="458"/>
      <c r="G527" s="458"/>
      <c r="H527" s="458"/>
      <c r="I527" s="459"/>
      <c r="J527" s="459"/>
    </row>
    <row r="528" spans="1:10" x14ac:dyDescent="0.25">
      <c r="A528" s="443"/>
      <c r="B528" s="444"/>
      <c r="C528" s="444"/>
      <c r="D528" s="445"/>
      <c r="E528" s="446"/>
      <c r="F528" s="446"/>
      <c r="G528" s="447"/>
      <c r="H528" s="447"/>
      <c r="I528" s="447"/>
      <c r="J528" s="447"/>
    </row>
    <row r="529" spans="1:10" x14ac:dyDescent="0.25">
      <c r="A529" s="443"/>
      <c r="B529" s="444"/>
      <c r="C529" s="444"/>
      <c r="D529" s="445"/>
      <c r="E529" s="446"/>
      <c r="F529" s="446"/>
      <c r="G529" s="447"/>
      <c r="H529" s="447"/>
      <c r="I529" s="447"/>
      <c r="J529" s="447"/>
    </row>
    <row r="530" spans="1:10" x14ac:dyDescent="0.25">
      <c r="A530" s="443"/>
      <c r="B530" s="444"/>
      <c r="C530" s="444"/>
      <c r="D530" s="445"/>
      <c r="E530" s="446"/>
      <c r="F530" s="446"/>
      <c r="G530" s="447"/>
      <c r="H530" s="447"/>
      <c r="I530" s="447"/>
      <c r="J530" s="447"/>
    </row>
    <row r="531" spans="1:10" x14ac:dyDescent="0.25">
      <c r="A531" s="448" t="s">
        <v>534</v>
      </c>
      <c r="B531" s="449"/>
      <c r="C531" s="449"/>
      <c r="D531" s="450"/>
      <c r="E531" s="451">
        <f>SUM(E521:E530)</f>
        <v>0</v>
      </c>
      <c r="F531" s="451"/>
      <c r="G531" s="451">
        <f>SUM(G521:G530)</f>
        <v>0</v>
      </c>
      <c r="H531" s="451"/>
      <c r="I531" s="451">
        <f>SUM(I521:I530)</f>
        <v>0</v>
      </c>
      <c r="J531" s="451"/>
    </row>
    <row r="532" spans="1:10" ht="12.75" customHeight="1" x14ac:dyDescent="0.25">
      <c r="A532" s="452" t="s">
        <v>861</v>
      </c>
      <c r="B532" s="453"/>
      <c r="C532" s="453"/>
      <c r="D532" s="453"/>
      <c r="E532" s="453"/>
      <c r="F532" s="453"/>
      <c r="G532" s="453"/>
      <c r="H532" s="453"/>
      <c r="I532" s="453"/>
      <c r="J532" s="454"/>
    </row>
    <row r="533" spans="1:10" ht="12.75" customHeight="1" x14ac:dyDescent="0.25">
      <c r="A533" s="429" t="s">
        <v>862</v>
      </c>
      <c r="B533" s="430"/>
      <c r="C533" s="430"/>
      <c r="D533" s="430"/>
      <c r="E533" s="430"/>
      <c r="F533" s="430"/>
      <c r="G533" s="430"/>
      <c r="H533" s="430"/>
      <c r="I533" s="430"/>
      <c r="J533" s="431"/>
    </row>
    <row r="534" spans="1:10" ht="12.75" customHeight="1" x14ac:dyDescent="0.25">
      <c r="A534" s="429" t="s">
        <v>863</v>
      </c>
      <c r="B534" s="430"/>
      <c r="C534" s="430"/>
      <c r="D534" s="430"/>
      <c r="E534" s="430"/>
      <c r="F534" s="430"/>
      <c r="G534" s="430"/>
      <c r="H534" s="430"/>
      <c r="I534" s="430"/>
      <c r="J534" s="431"/>
    </row>
    <row r="535" spans="1:10" ht="12.75" customHeight="1" x14ac:dyDescent="0.25">
      <c r="A535" s="432" t="s">
        <v>864</v>
      </c>
      <c r="B535" s="433"/>
      <c r="C535" s="433"/>
      <c r="D535" s="433"/>
      <c r="E535" s="433"/>
      <c r="F535" s="433"/>
      <c r="G535" s="433"/>
      <c r="H535" s="433"/>
      <c r="I535" s="433"/>
      <c r="J535" s="434"/>
    </row>
    <row r="536" spans="1:10" x14ac:dyDescent="0.25">
      <c r="A536" s="318"/>
      <c r="B536" s="435"/>
      <c r="C536" s="435"/>
      <c r="D536" s="435"/>
      <c r="E536" s="435"/>
      <c r="F536" s="435"/>
      <c r="G536" s="435"/>
      <c r="H536" s="435"/>
      <c r="I536" s="435"/>
      <c r="J536" s="436"/>
    </row>
    <row r="537" spans="1:10" x14ac:dyDescent="0.25">
      <c r="A537" s="437"/>
      <c r="B537" s="438"/>
      <c r="C537" s="438"/>
      <c r="D537" s="438"/>
      <c r="E537" s="438"/>
      <c r="F537" s="438"/>
      <c r="G537" s="438"/>
      <c r="H537" s="438"/>
      <c r="I537" s="438"/>
      <c r="J537" s="439"/>
    </row>
    <row r="538" spans="1:10" x14ac:dyDescent="0.25">
      <c r="A538" s="437"/>
      <c r="B538" s="438"/>
      <c r="C538" s="438"/>
      <c r="D538" s="438"/>
      <c r="E538" s="438"/>
      <c r="F538" s="438"/>
      <c r="G538" s="438"/>
      <c r="H538" s="438"/>
      <c r="I538" s="438"/>
      <c r="J538" s="439"/>
    </row>
    <row r="539" spans="1:10" x14ac:dyDescent="0.25">
      <c r="A539" s="437"/>
      <c r="B539" s="438"/>
      <c r="C539" s="438"/>
      <c r="D539" s="438"/>
      <c r="E539" s="438"/>
      <c r="F539" s="438"/>
      <c r="G539" s="438"/>
      <c r="H539" s="438"/>
      <c r="I539" s="438"/>
      <c r="J539" s="439"/>
    </row>
    <row r="540" spans="1:10" x14ac:dyDescent="0.25">
      <c r="A540" s="437"/>
      <c r="B540" s="438"/>
      <c r="C540" s="438"/>
      <c r="D540" s="438"/>
      <c r="E540" s="438"/>
      <c r="F540" s="438"/>
      <c r="G540" s="438"/>
      <c r="H540" s="438"/>
      <c r="I540" s="438"/>
      <c r="J540" s="439"/>
    </row>
    <row r="541" spans="1:10" x14ac:dyDescent="0.25">
      <c r="A541" s="437"/>
      <c r="B541" s="438"/>
      <c r="C541" s="438"/>
      <c r="D541" s="438"/>
      <c r="E541" s="438"/>
      <c r="F541" s="438"/>
      <c r="G541" s="438"/>
      <c r="H541" s="438"/>
      <c r="I541" s="438"/>
      <c r="J541" s="439"/>
    </row>
    <row r="542" spans="1:10" x14ac:dyDescent="0.25">
      <c r="A542" s="437"/>
      <c r="B542" s="438"/>
      <c r="C542" s="438"/>
      <c r="D542" s="438"/>
      <c r="E542" s="438"/>
      <c r="F542" s="438"/>
      <c r="G542" s="438"/>
      <c r="H542" s="438"/>
      <c r="I542" s="438"/>
      <c r="J542" s="439"/>
    </row>
    <row r="543" spans="1:10" x14ac:dyDescent="0.25">
      <c r="A543" s="437"/>
      <c r="B543" s="438"/>
      <c r="C543" s="438"/>
      <c r="D543" s="438"/>
      <c r="E543" s="438"/>
      <c r="F543" s="438"/>
      <c r="G543" s="438"/>
      <c r="H543" s="438"/>
      <c r="I543" s="438"/>
      <c r="J543" s="439"/>
    </row>
    <row r="544" spans="1:10" x14ac:dyDescent="0.25">
      <c r="A544" s="437"/>
      <c r="B544" s="438"/>
      <c r="C544" s="438"/>
      <c r="D544" s="438"/>
      <c r="E544" s="438"/>
      <c r="F544" s="438"/>
      <c r="G544" s="438"/>
      <c r="H544" s="438"/>
      <c r="I544" s="438"/>
      <c r="J544" s="439"/>
    </row>
    <row r="545" spans="1:10" x14ac:dyDescent="0.25">
      <c r="A545" s="437"/>
      <c r="B545" s="438"/>
      <c r="C545" s="438"/>
      <c r="D545" s="438"/>
      <c r="E545" s="438"/>
      <c r="F545" s="438"/>
      <c r="G545" s="438"/>
      <c r="H545" s="438"/>
      <c r="I545" s="438"/>
      <c r="J545" s="439"/>
    </row>
    <row r="546" spans="1:10" x14ac:dyDescent="0.25">
      <c r="A546" s="437"/>
      <c r="B546" s="438"/>
      <c r="C546" s="438"/>
      <c r="D546" s="438"/>
      <c r="E546" s="438"/>
      <c r="F546" s="438"/>
      <c r="G546" s="438"/>
      <c r="H546" s="438"/>
      <c r="I546" s="438"/>
      <c r="J546" s="439"/>
    </row>
    <row r="547" spans="1:10" x14ac:dyDescent="0.25">
      <c r="A547" s="437"/>
      <c r="B547" s="438"/>
      <c r="C547" s="438"/>
      <c r="D547" s="438"/>
      <c r="E547" s="438"/>
      <c r="F547" s="438"/>
      <c r="G547" s="438"/>
      <c r="H547" s="438"/>
      <c r="I547" s="438"/>
      <c r="J547" s="439"/>
    </row>
    <row r="548" spans="1:10" x14ac:dyDescent="0.25">
      <c r="A548" s="437"/>
      <c r="B548" s="438"/>
      <c r="C548" s="438"/>
      <c r="D548" s="438"/>
      <c r="E548" s="438"/>
      <c r="F548" s="438"/>
      <c r="G548" s="438"/>
      <c r="H548" s="438"/>
      <c r="I548" s="438"/>
      <c r="J548" s="439"/>
    </row>
    <row r="549" spans="1:10" x14ac:dyDescent="0.25">
      <c r="A549" s="437"/>
      <c r="B549" s="438"/>
      <c r="C549" s="438"/>
      <c r="D549" s="438"/>
      <c r="E549" s="438"/>
      <c r="F549" s="438"/>
      <c r="G549" s="438"/>
      <c r="H549" s="438"/>
      <c r="I549" s="438"/>
      <c r="J549" s="439"/>
    </row>
    <row r="550" spans="1:10" x14ac:dyDescent="0.25">
      <c r="A550" s="437"/>
      <c r="B550" s="438"/>
      <c r="C550" s="438"/>
      <c r="D550" s="438"/>
      <c r="E550" s="438"/>
      <c r="F550" s="438"/>
      <c r="G550" s="438"/>
      <c r="H550" s="438"/>
      <c r="I550" s="438"/>
      <c r="J550" s="439"/>
    </row>
    <row r="551" spans="1:10" x14ac:dyDescent="0.25">
      <c r="A551" s="437"/>
      <c r="B551" s="438"/>
      <c r="C551" s="438"/>
      <c r="D551" s="438"/>
      <c r="E551" s="438"/>
      <c r="F551" s="438"/>
      <c r="G551" s="438"/>
      <c r="H551" s="438"/>
      <c r="I551" s="438"/>
      <c r="J551" s="439"/>
    </row>
    <row r="552" spans="1:10" x14ac:dyDescent="0.25">
      <c r="A552" s="437"/>
      <c r="B552" s="438"/>
      <c r="C552" s="438"/>
      <c r="D552" s="438"/>
      <c r="E552" s="438"/>
      <c r="F552" s="438"/>
      <c r="G552" s="438"/>
      <c r="H552" s="438"/>
      <c r="I552" s="438"/>
      <c r="J552" s="439"/>
    </row>
    <row r="553" spans="1:10" x14ac:dyDescent="0.25">
      <c r="A553" s="437"/>
      <c r="B553" s="438"/>
      <c r="C553" s="438"/>
      <c r="D553" s="438"/>
      <c r="E553" s="438"/>
      <c r="F553" s="438"/>
      <c r="G553" s="438"/>
      <c r="H553" s="438"/>
      <c r="I553" s="438"/>
      <c r="J553" s="439"/>
    </row>
    <row r="554" spans="1:10" x14ac:dyDescent="0.25">
      <c r="A554" s="437"/>
      <c r="B554" s="438"/>
      <c r="C554" s="438"/>
      <c r="D554" s="438"/>
      <c r="E554" s="438"/>
      <c r="F554" s="438"/>
      <c r="G554" s="438"/>
      <c r="H554" s="438"/>
      <c r="I554" s="438"/>
      <c r="J554" s="439"/>
    </row>
    <row r="555" spans="1:10" x14ac:dyDescent="0.25">
      <c r="A555" s="437"/>
      <c r="B555" s="438"/>
      <c r="C555" s="438"/>
      <c r="D555" s="438"/>
      <c r="E555" s="438"/>
      <c r="F555" s="438"/>
      <c r="G555" s="438"/>
      <c r="H555" s="438"/>
      <c r="I555" s="438"/>
      <c r="J555" s="439"/>
    </row>
    <row r="556" spans="1:10" x14ac:dyDescent="0.25">
      <c r="A556" s="437"/>
      <c r="B556" s="438"/>
      <c r="C556" s="438"/>
      <c r="D556" s="438"/>
      <c r="E556" s="438"/>
      <c r="F556" s="438"/>
      <c r="G556" s="438"/>
      <c r="H556" s="438"/>
      <c r="I556" s="438"/>
      <c r="J556" s="439"/>
    </row>
    <row r="557" spans="1:10" x14ac:dyDescent="0.25">
      <c r="A557" s="437"/>
      <c r="B557" s="438"/>
      <c r="C557" s="438"/>
      <c r="D557" s="438"/>
      <c r="E557" s="438"/>
      <c r="F557" s="438"/>
      <c r="G557" s="438"/>
      <c r="H557" s="438"/>
      <c r="I557" s="438"/>
      <c r="J557" s="439"/>
    </row>
    <row r="558" spans="1:10" x14ac:dyDescent="0.25">
      <c r="A558" s="437"/>
      <c r="B558" s="438"/>
      <c r="C558" s="438"/>
      <c r="D558" s="438"/>
      <c r="E558" s="438"/>
      <c r="F558" s="438"/>
      <c r="G558" s="438"/>
      <c r="H558" s="438"/>
      <c r="I558" s="438"/>
      <c r="J558" s="439"/>
    </row>
    <row r="559" spans="1:10" x14ac:dyDescent="0.25">
      <c r="A559" s="437"/>
      <c r="B559" s="438"/>
      <c r="C559" s="438"/>
      <c r="D559" s="438"/>
      <c r="E559" s="438"/>
      <c r="F559" s="438"/>
      <c r="G559" s="438"/>
      <c r="H559" s="438"/>
      <c r="I559" s="438"/>
      <c r="J559" s="439"/>
    </row>
    <row r="560" spans="1:10" x14ac:dyDescent="0.25">
      <c r="A560" s="437"/>
      <c r="B560" s="438"/>
      <c r="C560" s="438"/>
      <c r="D560" s="438"/>
      <c r="E560" s="438"/>
      <c r="F560" s="438"/>
      <c r="G560" s="438"/>
      <c r="H560" s="438"/>
      <c r="I560" s="438"/>
      <c r="J560" s="439"/>
    </row>
    <row r="561" spans="1:10" x14ac:dyDescent="0.25">
      <c r="A561" s="437"/>
      <c r="B561" s="438"/>
      <c r="C561" s="438"/>
      <c r="D561" s="438"/>
      <c r="E561" s="438"/>
      <c r="F561" s="438"/>
      <c r="G561" s="438"/>
      <c r="H561" s="438"/>
      <c r="I561" s="438"/>
      <c r="J561" s="439"/>
    </row>
    <row r="562" spans="1:10" x14ac:dyDescent="0.25">
      <c r="A562" s="437"/>
      <c r="B562" s="438"/>
      <c r="C562" s="438"/>
      <c r="D562" s="438"/>
      <c r="E562" s="438"/>
      <c r="F562" s="438"/>
      <c r="G562" s="438"/>
      <c r="H562" s="438"/>
      <c r="I562" s="438"/>
      <c r="J562" s="439"/>
    </row>
    <row r="563" spans="1:10" x14ac:dyDescent="0.25">
      <c r="A563" s="437"/>
      <c r="B563" s="438"/>
      <c r="C563" s="438"/>
      <c r="D563" s="438"/>
      <c r="E563" s="438"/>
      <c r="F563" s="438"/>
      <c r="G563" s="438"/>
      <c r="H563" s="438"/>
      <c r="I563" s="438"/>
      <c r="J563" s="439"/>
    </row>
    <row r="564" spans="1:10" x14ac:dyDescent="0.25">
      <c r="A564" s="437"/>
      <c r="B564" s="438"/>
      <c r="C564" s="438"/>
      <c r="D564" s="438"/>
      <c r="E564" s="438"/>
      <c r="F564" s="438"/>
      <c r="G564" s="438"/>
      <c r="H564" s="438"/>
      <c r="I564" s="438"/>
      <c r="J564" s="439"/>
    </row>
    <row r="565" spans="1:10" x14ac:dyDescent="0.25">
      <c r="A565" s="437"/>
      <c r="B565" s="438"/>
      <c r="C565" s="438"/>
      <c r="D565" s="438"/>
      <c r="E565" s="438"/>
      <c r="F565" s="438"/>
      <c r="G565" s="438"/>
      <c r="H565" s="438"/>
      <c r="I565" s="438"/>
      <c r="J565" s="439"/>
    </row>
    <row r="566" spans="1:10" x14ac:dyDescent="0.25">
      <c r="A566" s="437"/>
      <c r="B566" s="438"/>
      <c r="C566" s="438"/>
      <c r="D566" s="438"/>
      <c r="E566" s="438"/>
      <c r="F566" s="438"/>
      <c r="G566" s="438"/>
      <c r="H566" s="438"/>
      <c r="I566" s="438"/>
      <c r="J566" s="439"/>
    </row>
    <row r="567" spans="1:10" x14ac:dyDescent="0.25">
      <c r="A567" s="437"/>
      <c r="B567" s="438"/>
      <c r="C567" s="438"/>
      <c r="D567" s="438"/>
      <c r="E567" s="438"/>
      <c r="F567" s="438"/>
      <c r="G567" s="438"/>
      <c r="H567" s="438"/>
      <c r="I567" s="438"/>
      <c r="J567" s="439"/>
    </row>
    <row r="568" spans="1:10" x14ac:dyDescent="0.25">
      <c r="A568" s="437"/>
      <c r="B568" s="438"/>
      <c r="C568" s="438"/>
      <c r="D568" s="438"/>
      <c r="E568" s="438"/>
      <c r="F568" s="438"/>
      <c r="G568" s="438"/>
      <c r="H568" s="438"/>
      <c r="I568" s="438"/>
      <c r="J568" s="439"/>
    </row>
    <row r="569" spans="1:10" x14ac:dyDescent="0.25">
      <c r="A569" s="437"/>
      <c r="B569" s="438"/>
      <c r="C569" s="438"/>
      <c r="D569" s="438"/>
      <c r="E569" s="438"/>
      <c r="F569" s="438"/>
      <c r="G569" s="438"/>
      <c r="H569" s="438"/>
      <c r="I569" s="438"/>
      <c r="J569" s="439"/>
    </row>
    <row r="570" spans="1:10" x14ac:dyDescent="0.25">
      <c r="A570" s="440"/>
      <c r="B570" s="441"/>
      <c r="C570" s="441"/>
      <c r="D570" s="441"/>
      <c r="E570" s="441"/>
      <c r="F570" s="441"/>
      <c r="G570" s="441"/>
      <c r="H570" s="441"/>
      <c r="I570" s="441"/>
      <c r="J570" s="442"/>
    </row>
    <row r="572" spans="1:10" ht="15.6" x14ac:dyDescent="0.3">
      <c r="A572" s="376" t="s">
        <v>848</v>
      </c>
      <c r="B572" s="377"/>
      <c r="C572" s="377"/>
      <c r="D572" s="377"/>
      <c r="E572" s="377"/>
      <c r="F572" s="377"/>
      <c r="G572" s="377"/>
      <c r="H572" s="374" t="str">
        <f>'CONTACT INFORMATION'!$A$24</f>
        <v>Napa</v>
      </c>
      <c r="I572" s="374"/>
      <c r="J572" s="375"/>
    </row>
    <row r="573" spans="1:10" ht="8.1" customHeight="1" x14ac:dyDescent="0.25">
      <c r="A573" s="163"/>
      <c r="B573" s="163"/>
      <c r="C573" s="163"/>
      <c r="D573" s="163"/>
      <c r="E573" s="163"/>
      <c r="F573" s="163"/>
      <c r="G573" s="163"/>
      <c r="H573" s="163"/>
      <c r="I573" s="163"/>
      <c r="J573" s="163"/>
    </row>
    <row r="574" spans="1:10" ht="13.8" x14ac:dyDescent="0.25">
      <c r="A574" s="466" t="s">
        <v>859</v>
      </c>
      <c r="B574" s="467"/>
      <c r="C574" s="467"/>
      <c r="D574" s="467"/>
      <c r="E574" s="467"/>
      <c r="F574" s="467"/>
      <c r="G574" s="467"/>
      <c r="H574" s="467"/>
      <c r="I574" s="467"/>
      <c r="J574" s="468"/>
    </row>
    <row r="575" spans="1:10" ht="12.75" customHeight="1" x14ac:dyDescent="0.25">
      <c r="A575" s="469" t="s">
        <v>854</v>
      </c>
      <c r="B575" s="470"/>
      <c r="C575" s="470"/>
      <c r="D575" s="471"/>
      <c r="E575" s="472"/>
      <c r="F575" s="473"/>
      <c r="G575" s="473"/>
      <c r="H575" s="473"/>
      <c r="I575" s="473"/>
      <c r="J575" s="474"/>
    </row>
    <row r="576" spans="1:10" ht="12.75" customHeight="1" x14ac:dyDescent="0.25">
      <c r="A576" s="478" t="s">
        <v>853</v>
      </c>
      <c r="B576" s="479"/>
      <c r="C576" s="479"/>
      <c r="D576" s="480"/>
      <c r="E576" s="475"/>
      <c r="F576" s="476"/>
      <c r="G576" s="476"/>
      <c r="H576" s="476"/>
      <c r="I576" s="476"/>
      <c r="J576" s="477"/>
    </row>
    <row r="577" spans="1:10" x14ac:dyDescent="0.25">
      <c r="A577" s="481" t="s">
        <v>808</v>
      </c>
      <c r="B577" s="482"/>
      <c r="C577" s="482"/>
      <c r="D577" s="483"/>
      <c r="E577" s="484"/>
      <c r="F577" s="485"/>
      <c r="G577" s="485"/>
      <c r="H577" s="485"/>
      <c r="I577" s="485"/>
      <c r="J577" s="486"/>
    </row>
    <row r="578" spans="1:10" ht="27" customHeight="1" x14ac:dyDescent="0.25">
      <c r="A578" s="157"/>
      <c r="B578" s="208"/>
      <c r="C578" s="208"/>
      <c r="D578" s="208"/>
      <c r="E578" s="487" t="s">
        <v>535</v>
      </c>
      <c r="F578" s="488"/>
      <c r="G578" s="487" t="s">
        <v>533</v>
      </c>
      <c r="H578" s="488"/>
      <c r="I578" s="489" t="s">
        <v>849</v>
      </c>
      <c r="J578" s="490"/>
    </row>
    <row r="579" spans="1:10" x14ac:dyDescent="0.25">
      <c r="A579" s="455" t="s">
        <v>527</v>
      </c>
      <c r="B579" s="456"/>
      <c r="C579" s="456"/>
      <c r="D579" s="457"/>
      <c r="E579" s="464"/>
      <c r="F579" s="464"/>
      <c r="G579" s="464"/>
      <c r="H579" s="464"/>
      <c r="I579" s="465"/>
      <c r="J579" s="465"/>
    </row>
    <row r="580" spans="1:10" x14ac:dyDescent="0.25">
      <c r="A580" s="460" t="s">
        <v>528</v>
      </c>
      <c r="B580" s="461"/>
      <c r="C580" s="461"/>
      <c r="D580" s="462"/>
      <c r="E580" s="446"/>
      <c r="F580" s="446"/>
      <c r="G580" s="447"/>
      <c r="H580" s="447"/>
      <c r="I580" s="463"/>
      <c r="J580" s="463"/>
    </row>
    <row r="581" spans="1:10" x14ac:dyDescent="0.25">
      <c r="A581" s="455" t="s">
        <v>529</v>
      </c>
      <c r="B581" s="456"/>
      <c r="C581" s="456"/>
      <c r="D581" s="457"/>
      <c r="E581" s="464"/>
      <c r="F581" s="464"/>
      <c r="G581" s="464"/>
      <c r="H581" s="464"/>
      <c r="I581" s="465"/>
      <c r="J581" s="465"/>
    </row>
    <row r="582" spans="1:10" x14ac:dyDescent="0.25">
      <c r="A582" s="460" t="s">
        <v>530</v>
      </c>
      <c r="B582" s="461"/>
      <c r="C582" s="461"/>
      <c r="D582" s="462"/>
      <c r="E582" s="446"/>
      <c r="F582" s="446"/>
      <c r="G582" s="447"/>
      <c r="H582" s="447"/>
      <c r="I582" s="463"/>
      <c r="J582" s="463"/>
    </row>
    <row r="583" spans="1:10" x14ac:dyDescent="0.25">
      <c r="A583" s="455" t="s">
        <v>531</v>
      </c>
      <c r="B583" s="456"/>
      <c r="C583" s="456"/>
      <c r="D583" s="457"/>
      <c r="E583" s="464"/>
      <c r="F583" s="464"/>
      <c r="G583" s="464"/>
      <c r="H583" s="464"/>
      <c r="I583" s="465"/>
      <c r="J583" s="465"/>
    </row>
    <row r="584" spans="1:10" x14ac:dyDescent="0.25">
      <c r="A584" s="460" t="s">
        <v>532</v>
      </c>
      <c r="B584" s="461"/>
      <c r="C584" s="461"/>
      <c r="D584" s="462"/>
      <c r="E584" s="446"/>
      <c r="F584" s="446"/>
      <c r="G584" s="447"/>
      <c r="H584" s="447"/>
      <c r="I584" s="463"/>
      <c r="J584" s="463"/>
    </row>
    <row r="585" spans="1:10" x14ac:dyDescent="0.25">
      <c r="A585" s="455" t="s">
        <v>537</v>
      </c>
      <c r="B585" s="456"/>
      <c r="C585" s="456"/>
      <c r="D585" s="457"/>
      <c r="E585" s="458"/>
      <c r="F585" s="458"/>
      <c r="G585" s="458"/>
      <c r="H585" s="458"/>
      <c r="I585" s="459"/>
      <c r="J585" s="459"/>
    </row>
    <row r="586" spans="1:10" x14ac:dyDescent="0.25">
      <c r="A586" s="443"/>
      <c r="B586" s="444"/>
      <c r="C586" s="444"/>
      <c r="D586" s="445"/>
      <c r="E586" s="446"/>
      <c r="F586" s="446"/>
      <c r="G586" s="447"/>
      <c r="H586" s="447"/>
      <c r="I586" s="447"/>
      <c r="J586" s="447"/>
    </row>
    <row r="587" spans="1:10" x14ac:dyDescent="0.25">
      <c r="A587" s="443"/>
      <c r="B587" s="444"/>
      <c r="C587" s="444"/>
      <c r="D587" s="445"/>
      <c r="E587" s="446"/>
      <c r="F587" s="446"/>
      <c r="G587" s="447"/>
      <c r="H587" s="447"/>
      <c r="I587" s="447"/>
      <c r="J587" s="447"/>
    </row>
    <row r="588" spans="1:10" x14ac:dyDescent="0.25">
      <c r="A588" s="443"/>
      <c r="B588" s="444"/>
      <c r="C588" s="444"/>
      <c r="D588" s="445"/>
      <c r="E588" s="446"/>
      <c r="F588" s="446"/>
      <c r="G588" s="447"/>
      <c r="H588" s="447"/>
      <c r="I588" s="447"/>
      <c r="J588" s="447"/>
    </row>
    <row r="589" spans="1:10" x14ac:dyDescent="0.25">
      <c r="A589" s="448" t="s">
        <v>534</v>
      </c>
      <c r="B589" s="449"/>
      <c r="C589" s="449"/>
      <c r="D589" s="450"/>
      <c r="E589" s="451">
        <f>SUM(E579:E588)</f>
        <v>0</v>
      </c>
      <c r="F589" s="451"/>
      <c r="G589" s="451">
        <f>SUM(G579:G588)</f>
        <v>0</v>
      </c>
      <c r="H589" s="451"/>
      <c r="I589" s="451">
        <f>SUM(I579:I588)</f>
        <v>0</v>
      </c>
      <c r="J589" s="451"/>
    </row>
    <row r="590" spans="1:10" ht="12.75" customHeight="1" x14ac:dyDescent="0.25">
      <c r="A590" s="452" t="s">
        <v>861</v>
      </c>
      <c r="B590" s="453"/>
      <c r="C590" s="453"/>
      <c r="D590" s="453"/>
      <c r="E590" s="453"/>
      <c r="F590" s="453"/>
      <c r="G590" s="453"/>
      <c r="H590" s="453"/>
      <c r="I590" s="453"/>
      <c r="J590" s="454"/>
    </row>
    <row r="591" spans="1:10" ht="12.75" customHeight="1" x14ac:dyDescent="0.25">
      <c r="A591" s="429" t="s">
        <v>862</v>
      </c>
      <c r="B591" s="430"/>
      <c r="C591" s="430"/>
      <c r="D591" s="430"/>
      <c r="E591" s="430"/>
      <c r="F591" s="430"/>
      <c r="G591" s="430"/>
      <c r="H591" s="430"/>
      <c r="I591" s="430"/>
      <c r="J591" s="431"/>
    </row>
    <row r="592" spans="1:10" ht="12.75" customHeight="1" x14ac:dyDescent="0.25">
      <c r="A592" s="429" t="s">
        <v>863</v>
      </c>
      <c r="B592" s="430"/>
      <c r="C592" s="430"/>
      <c r="D592" s="430"/>
      <c r="E592" s="430"/>
      <c r="F592" s="430"/>
      <c r="G592" s="430"/>
      <c r="H592" s="430"/>
      <c r="I592" s="430"/>
      <c r="J592" s="431"/>
    </row>
    <row r="593" spans="1:10" ht="12.75" customHeight="1" x14ac:dyDescent="0.25">
      <c r="A593" s="432" t="s">
        <v>864</v>
      </c>
      <c r="B593" s="433"/>
      <c r="C593" s="433"/>
      <c r="D593" s="433"/>
      <c r="E593" s="433"/>
      <c r="F593" s="433"/>
      <c r="G593" s="433"/>
      <c r="H593" s="433"/>
      <c r="I593" s="433"/>
      <c r="J593" s="434"/>
    </row>
    <row r="594" spans="1:10" x14ac:dyDescent="0.25">
      <c r="A594" s="318"/>
      <c r="B594" s="435"/>
      <c r="C594" s="435"/>
      <c r="D594" s="435"/>
      <c r="E594" s="435"/>
      <c r="F594" s="435"/>
      <c r="G594" s="435"/>
      <c r="H594" s="435"/>
      <c r="I594" s="435"/>
      <c r="J594" s="436"/>
    </row>
    <row r="595" spans="1:10" x14ac:dyDescent="0.25">
      <c r="A595" s="437"/>
      <c r="B595" s="438"/>
      <c r="C595" s="438"/>
      <c r="D595" s="438"/>
      <c r="E595" s="438"/>
      <c r="F595" s="438"/>
      <c r="G595" s="438"/>
      <c r="H595" s="438"/>
      <c r="I595" s="438"/>
      <c r="J595" s="439"/>
    </row>
    <row r="596" spans="1:10" x14ac:dyDescent="0.25">
      <c r="A596" s="437"/>
      <c r="B596" s="438"/>
      <c r="C596" s="438"/>
      <c r="D596" s="438"/>
      <c r="E596" s="438"/>
      <c r="F596" s="438"/>
      <c r="G596" s="438"/>
      <c r="H596" s="438"/>
      <c r="I596" s="438"/>
      <c r="J596" s="439"/>
    </row>
    <row r="597" spans="1:10" x14ac:dyDescent="0.25">
      <c r="A597" s="437"/>
      <c r="B597" s="438"/>
      <c r="C597" s="438"/>
      <c r="D597" s="438"/>
      <c r="E597" s="438"/>
      <c r="F597" s="438"/>
      <c r="G597" s="438"/>
      <c r="H597" s="438"/>
      <c r="I597" s="438"/>
      <c r="J597" s="439"/>
    </row>
    <row r="598" spans="1:10" x14ac:dyDescent="0.25">
      <c r="A598" s="437"/>
      <c r="B598" s="438"/>
      <c r="C598" s="438"/>
      <c r="D598" s="438"/>
      <c r="E598" s="438"/>
      <c r="F598" s="438"/>
      <c r="G598" s="438"/>
      <c r="H598" s="438"/>
      <c r="I598" s="438"/>
      <c r="J598" s="439"/>
    </row>
    <row r="599" spans="1:10" x14ac:dyDescent="0.25">
      <c r="A599" s="437"/>
      <c r="B599" s="438"/>
      <c r="C599" s="438"/>
      <c r="D599" s="438"/>
      <c r="E599" s="438"/>
      <c r="F599" s="438"/>
      <c r="G599" s="438"/>
      <c r="H599" s="438"/>
      <c r="I599" s="438"/>
      <c r="J599" s="439"/>
    </row>
    <row r="600" spans="1:10" x14ac:dyDescent="0.25">
      <c r="A600" s="437"/>
      <c r="B600" s="438"/>
      <c r="C600" s="438"/>
      <c r="D600" s="438"/>
      <c r="E600" s="438"/>
      <c r="F600" s="438"/>
      <c r="G600" s="438"/>
      <c r="H600" s="438"/>
      <c r="I600" s="438"/>
      <c r="J600" s="439"/>
    </row>
    <row r="601" spans="1:10" x14ac:dyDescent="0.25">
      <c r="A601" s="437"/>
      <c r="B601" s="438"/>
      <c r="C601" s="438"/>
      <c r="D601" s="438"/>
      <c r="E601" s="438"/>
      <c r="F601" s="438"/>
      <c r="G601" s="438"/>
      <c r="H601" s="438"/>
      <c r="I601" s="438"/>
      <c r="J601" s="439"/>
    </row>
    <row r="602" spans="1:10" x14ac:dyDescent="0.25">
      <c r="A602" s="437"/>
      <c r="B602" s="438"/>
      <c r="C602" s="438"/>
      <c r="D602" s="438"/>
      <c r="E602" s="438"/>
      <c r="F602" s="438"/>
      <c r="G602" s="438"/>
      <c r="H602" s="438"/>
      <c r="I602" s="438"/>
      <c r="J602" s="439"/>
    </row>
    <row r="603" spans="1:10" x14ac:dyDescent="0.25">
      <c r="A603" s="437"/>
      <c r="B603" s="438"/>
      <c r="C603" s="438"/>
      <c r="D603" s="438"/>
      <c r="E603" s="438"/>
      <c r="F603" s="438"/>
      <c r="G603" s="438"/>
      <c r="H603" s="438"/>
      <c r="I603" s="438"/>
      <c r="J603" s="439"/>
    </row>
    <row r="604" spans="1:10" x14ac:dyDescent="0.25">
      <c r="A604" s="437"/>
      <c r="B604" s="438"/>
      <c r="C604" s="438"/>
      <c r="D604" s="438"/>
      <c r="E604" s="438"/>
      <c r="F604" s="438"/>
      <c r="G604" s="438"/>
      <c r="H604" s="438"/>
      <c r="I604" s="438"/>
      <c r="J604" s="439"/>
    </row>
    <row r="605" spans="1:10" x14ac:dyDescent="0.25">
      <c r="A605" s="437"/>
      <c r="B605" s="438"/>
      <c r="C605" s="438"/>
      <c r="D605" s="438"/>
      <c r="E605" s="438"/>
      <c r="F605" s="438"/>
      <c r="G605" s="438"/>
      <c r="H605" s="438"/>
      <c r="I605" s="438"/>
      <c r="J605" s="439"/>
    </row>
    <row r="606" spans="1:10" x14ac:dyDescent="0.25">
      <c r="A606" s="437"/>
      <c r="B606" s="438"/>
      <c r="C606" s="438"/>
      <c r="D606" s="438"/>
      <c r="E606" s="438"/>
      <c r="F606" s="438"/>
      <c r="G606" s="438"/>
      <c r="H606" s="438"/>
      <c r="I606" s="438"/>
      <c r="J606" s="439"/>
    </row>
    <row r="607" spans="1:10" x14ac:dyDescent="0.25">
      <c r="A607" s="437"/>
      <c r="B607" s="438"/>
      <c r="C607" s="438"/>
      <c r="D607" s="438"/>
      <c r="E607" s="438"/>
      <c r="F607" s="438"/>
      <c r="G607" s="438"/>
      <c r="H607" s="438"/>
      <c r="I607" s="438"/>
      <c r="J607" s="439"/>
    </row>
    <row r="608" spans="1:10" x14ac:dyDescent="0.25">
      <c r="A608" s="437"/>
      <c r="B608" s="438"/>
      <c r="C608" s="438"/>
      <c r="D608" s="438"/>
      <c r="E608" s="438"/>
      <c r="F608" s="438"/>
      <c r="G608" s="438"/>
      <c r="H608" s="438"/>
      <c r="I608" s="438"/>
      <c r="J608" s="439"/>
    </row>
    <row r="609" spans="1:10" x14ac:dyDescent="0.25">
      <c r="A609" s="437"/>
      <c r="B609" s="438"/>
      <c r="C609" s="438"/>
      <c r="D609" s="438"/>
      <c r="E609" s="438"/>
      <c r="F609" s="438"/>
      <c r="G609" s="438"/>
      <c r="H609" s="438"/>
      <c r="I609" s="438"/>
      <c r="J609" s="439"/>
    </row>
    <row r="610" spans="1:10" x14ac:dyDescent="0.25">
      <c r="A610" s="437"/>
      <c r="B610" s="438"/>
      <c r="C610" s="438"/>
      <c r="D610" s="438"/>
      <c r="E610" s="438"/>
      <c r="F610" s="438"/>
      <c r="G610" s="438"/>
      <c r="H610" s="438"/>
      <c r="I610" s="438"/>
      <c r="J610" s="439"/>
    </row>
    <row r="611" spans="1:10" x14ac:dyDescent="0.25">
      <c r="A611" s="437"/>
      <c r="B611" s="438"/>
      <c r="C611" s="438"/>
      <c r="D611" s="438"/>
      <c r="E611" s="438"/>
      <c r="F611" s="438"/>
      <c r="G611" s="438"/>
      <c r="H611" s="438"/>
      <c r="I611" s="438"/>
      <c r="J611" s="439"/>
    </row>
    <row r="612" spans="1:10" x14ac:dyDescent="0.25">
      <c r="A612" s="437"/>
      <c r="B612" s="438"/>
      <c r="C612" s="438"/>
      <c r="D612" s="438"/>
      <c r="E612" s="438"/>
      <c r="F612" s="438"/>
      <c r="G612" s="438"/>
      <c r="H612" s="438"/>
      <c r="I612" s="438"/>
      <c r="J612" s="439"/>
    </row>
    <row r="613" spans="1:10" x14ac:dyDescent="0.25">
      <c r="A613" s="437"/>
      <c r="B613" s="438"/>
      <c r="C613" s="438"/>
      <c r="D613" s="438"/>
      <c r="E613" s="438"/>
      <c r="F613" s="438"/>
      <c r="G613" s="438"/>
      <c r="H613" s="438"/>
      <c r="I613" s="438"/>
      <c r="J613" s="439"/>
    </row>
    <row r="614" spans="1:10" x14ac:dyDescent="0.25">
      <c r="A614" s="437"/>
      <c r="B614" s="438"/>
      <c r="C614" s="438"/>
      <c r="D614" s="438"/>
      <c r="E614" s="438"/>
      <c r="F614" s="438"/>
      <c r="G614" s="438"/>
      <c r="H614" s="438"/>
      <c r="I614" s="438"/>
      <c r="J614" s="439"/>
    </row>
    <row r="615" spans="1:10" x14ac:dyDescent="0.25">
      <c r="A615" s="437"/>
      <c r="B615" s="438"/>
      <c r="C615" s="438"/>
      <c r="D615" s="438"/>
      <c r="E615" s="438"/>
      <c r="F615" s="438"/>
      <c r="G615" s="438"/>
      <c r="H615" s="438"/>
      <c r="I615" s="438"/>
      <c r="J615" s="439"/>
    </row>
    <row r="616" spans="1:10" x14ac:dyDescent="0.25">
      <c r="A616" s="437"/>
      <c r="B616" s="438"/>
      <c r="C616" s="438"/>
      <c r="D616" s="438"/>
      <c r="E616" s="438"/>
      <c r="F616" s="438"/>
      <c r="G616" s="438"/>
      <c r="H616" s="438"/>
      <c r="I616" s="438"/>
      <c r="J616" s="439"/>
    </row>
    <row r="617" spans="1:10" x14ac:dyDescent="0.25">
      <c r="A617" s="437"/>
      <c r="B617" s="438"/>
      <c r="C617" s="438"/>
      <c r="D617" s="438"/>
      <c r="E617" s="438"/>
      <c r="F617" s="438"/>
      <c r="G617" s="438"/>
      <c r="H617" s="438"/>
      <c r="I617" s="438"/>
      <c r="J617" s="439"/>
    </row>
    <row r="618" spans="1:10" x14ac:dyDescent="0.25">
      <c r="A618" s="437"/>
      <c r="B618" s="438"/>
      <c r="C618" s="438"/>
      <c r="D618" s="438"/>
      <c r="E618" s="438"/>
      <c r="F618" s="438"/>
      <c r="G618" s="438"/>
      <c r="H618" s="438"/>
      <c r="I618" s="438"/>
      <c r="J618" s="439"/>
    </row>
    <row r="619" spans="1:10" x14ac:dyDescent="0.25">
      <c r="A619" s="437"/>
      <c r="B619" s="438"/>
      <c r="C619" s="438"/>
      <c r="D619" s="438"/>
      <c r="E619" s="438"/>
      <c r="F619" s="438"/>
      <c r="G619" s="438"/>
      <c r="H619" s="438"/>
      <c r="I619" s="438"/>
      <c r="J619" s="439"/>
    </row>
    <row r="620" spans="1:10" x14ac:dyDescent="0.25">
      <c r="A620" s="437"/>
      <c r="B620" s="438"/>
      <c r="C620" s="438"/>
      <c r="D620" s="438"/>
      <c r="E620" s="438"/>
      <c r="F620" s="438"/>
      <c r="G620" s="438"/>
      <c r="H620" s="438"/>
      <c r="I620" s="438"/>
      <c r="J620" s="439"/>
    </row>
    <row r="621" spans="1:10" x14ac:dyDescent="0.25">
      <c r="A621" s="437"/>
      <c r="B621" s="438"/>
      <c r="C621" s="438"/>
      <c r="D621" s="438"/>
      <c r="E621" s="438"/>
      <c r="F621" s="438"/>
      <c r="G621" s="438"/>
      <c r="H621" s="438"/>
      <c r="I621" s="438"/>
      <c r="J621" s="439"/>
    </row>
    <row r="622" spans="1:10" x14ac:dyDescent="0.25">
      <c r="A622" s="437"/>
      <c r="B622" s="438"/>
      <c r="C622" s="438"/>
      <c r="D622" s="438"/>
      <c r="E622" s="438"/>
      <c r="F622" s="438"/>
      <c r="G622" s="438"/>
      <c r="H622" s="438"/>
      <c r="I622" s="438"/>
      <c r="J622" s="439"/>
    </row>
    <row r="623" spans="1:10" x14ac:dyDescent="0.25">
      <c r="A623" s="437"/>
      <c r="B623" s="438"/>
      <c r="C623" s="438"/>
      <c r="D623" s="438"/>
      <c r="E623" s="438"/>
      <c r="F623" s="438"/>
      <c r="G623" s="438"/>
      <c r="H623" s="438"/>
      <c r="I623" s="438"/>
      <c r="J623" s="439"/>
    </row>
    <row r="624" spans="1:10" x14ac:dyDescent="0.25">
      <c r="A624" s="437"/>
      <c r="B624" s="438"/>
      <c r="C624" s="438"/>
      <c r="D624" s="438"/>
      <c r="E624" s="438"/>
      <c r="F624" s="438"/>
      <c r="G624" s="438"/>
      <c r="H624" s="438"/>
      <c r="I624" s="438"/>
      <c r="J624" s="439"/>
    </row>
    <row r="625" spans="1:10" x14ac:dyDescent="0.25">
      <c r="A625" s="437"/>
      <c r="B625" s="438"/>
      <c r="C625" s="438"/>
      <c r="D625" s="438"/>
      <c r="E625" s="438"/>
      <c r="F625" s="438"/>
      <c r="G625" s="438"/>
      <c r="H625" s="438"/>
      <c r="I625" s="438"/>
      <c r="J625" s="439"/>
    </row>
    <row r="626" spans="1:10" x14ac:dyDescent="0.25">
      <c r="A626" s="437"/>
      <c r="B626" s="438"/>
      <c r="C626" s="438"/>
      <c r="D626" s="438"/>
      <c r="E626" s="438"/>
      <c r="F626" s="438"/>
      <c r="G626" s="438"/>
      <c r="H626" s="438"/>
      <c r="I626" s="438"/>
      <c r="J626" s="439"/>
    </row>
    <row r="627" spans="1:10" x14ac:dyDescent="0.25">
      <c r="A627" s="437"/>
      <c r="B627" s="438"/>
      <c r="C627" s="438"/>
      <c r="D627" s="438"/>
      <c r="E627" s="438"/>
      <c r="F627" s="438"/>
      <c r="G627" s="438"/>
      <c r="H627" s="438"/>
      <c r="I627" s="438"/>
      <c r="J627" s="439"/>
    </row>
    <row r="628" spans="1:10" x14ac:dyDescent="0.25">
      <c r="A628" s="440"/>
      <c r="B628" s="441"/>
      <c r="C628" s="441"/>
      <c r="D628" s="441"/>
      <c r="E628" s="441"/>
      <c r="F628" s="441"/>
      <c r="G628" s="441"/>
      <c r="H628" s="441"/>
      <c r="I628" s="441"/>
      <c r="J628" s="442"/>
    </row>
    <row r="630" spans="1:10" ht="15.6" x14ac:dyDescent="0.3">
      <c r="A630" s="376" t="s">
        <v>848</v>
      </c>
      <c r="B630" s="377"/>
      <c r="C630" s="377"/>
      <c r="D630" s="377"/>
      <c r="E630" s="377"/>
      <c r="F630" s="377"/>
      <c r="G630" s="377"/>
      <c r="H630" s="374" t="str">
        <f>'CONTACT INFORMATION'!$A$24</f>
        <v>Napa</v>
      </c>
      <c r="I630" s="374"/>
      <c r="J630" s="375"/>
    </row>
    <row r="631" spans="1:10" ht="8.1" customHeight="1" x14ac:dyDescent="0.25">
      <c r="A631" s="163"/>
      <c r="B631" s="163"/>
      <c r="C631" s="163"/>
      <c r="D631" s="163"/>
      <c r="E631" s="163"/>
      <c r="F631" s="163"/>
      <c r="G631" s="163"/>
      <c r="H631" s="163"/>
      <c r="I631" s="163"/>
      <c r="J631" s="163"/>
    </row>
    <row r="632" spans="1:10" ht="13.8" x14ac:dyDescent="0.25">
      <c r="A632" s="466" t="s">
        <v>860</v>
      </c>
      <c r="B632" s="467"/>
      <c r="C632" s="467"/>
      <c r="D632" s="467"/>
      <c r="E632" s="467"/>
      <c r="F632" s="467"/>
      <c r="G632" s="467"/>
      <c r="H632" s="467"/>
      <c r="I632" s="467"/>
      <c r="J632" s="468"/>
    </row>
    <row r="633" spans="1:10" x14ac:dyDescent="0.25">
      <c r="A633" s="469" t="s">
        <v>854</v>
      </c>
      <c r="B633" s="470"/>
      <c r="C633" s="470"/>
      <c r="D633" s="471"/>
      <c r="E633" s="472"/>
      <c r="F633" s="473"/>
      <c r="G633" s="473"/>
      <c r="H633" s="473"/>
      <c r="I633" s="473"/>
      <c r="J633" s="474"/>
    </row>
    <row r="634" spans="1:10" x14ac:dyDescent="0.25">
      <c r="A634" s="478" t="s">
        <v>853</v>
      </c>
      <c r="B634" s="479"/>
      <c r="C634" s="479"/>
      <c r="D634" s="480"/>
      <c r="E634" s="475"/>
      <c r="F634" s="476"/>
      <c r="G634" s="476"/>
      <c r="H634" s="476"/>
      <c r="I634" s="476"/>
      <c r="J634" s="477"/>
    </row>
    <row r="635" spans="1:10" x14ac:dyDescent="0.25">
      <c r="A635" s="481" t="s">
        <v>808</v>
      </c>
      <c r="B635" s="482"/>
      <c r="C635" s="482"/>
      <c r="D635" s="483"/>
      <c r="E635" s="484"/>
      <c r="F635" s="485"/>
      <c r="G635" s="485"/>
      <c r="H635" s="485"/>
      <c r="I635" s="485"/>
      <c r="J635" s="486"/>
    </row>
    <row r="636" spans="1:10" ht="27" customHeight="1" x14ac:dyDescent="0.25">
      <c r="A636" s="157"/>
      <c r="B636" s="208"/>
      <c r="C636" s="208"/>
      <c r="D636" s="208"/>
      <c r="E636" s="487" t="s">
        <v>535</v>
      </c>
      <c r="F636" s="488"/>
      <c r="G636" s="487" t="s">
        <v>533</v>
      </c>
      <c r="H636" s="488"/>
      <c r="I636" s="489" t="s">
        <v>849</v>
      </c>
      <c r="J636" s="490"/>
    </row>
    <row r="637" spans="1:10" x14ac:dyDescent="0.25">
      <c r="A637" s="455" t="s">
        <v>527</v>
      </c>
      <c r="B637" s="456"/>
      <c r="C637" s="456"/>
      <c r="D637" s="457"/>
      <c r="E637" s="464"/>
      <c r="F637" s="464"/>
      <c r="G637" s="464"/>
      <c r="H637" s="464"/>
      <c r="I637" s="465"/>
      <c r="J637" s="465"/>
    </row>
    <row r="638" spans="1:10" x14ac:dyDescent="0.25">
      <c r="A638" s="460" t="s">
        <v>528</v>
      </c>
      <c r="B638" s="461"/>
      <c r="C638" s="461"/>
      <c r="D638" s="462"/>
      <c r="E638" s="446"/>
      <c r="F638" s="446"/>
      <c r="G638" s="447"/>
      <c r="H638" s="447"/>
      <c r="I638" s="463"/>
      <c r="J638" s="463"/>
    </row>
    <row r="639" spans="1:10" x14ac:dyDescent="0.25">
      <c r="A639" s="455" t="s">
        <v>529</v>
      </c>
      <c r="B639" s="456"/>
      <c r="C639" s="456"/>
      <c r="D639" s="457"/>
      <c r="E639" s="464"/>
      <c r="F639" s="464"/>
      <c r="G639" s="464"/>
      <c r="H639" s="464"/>
      <c r="I639" s="465"/>
      <c r="J639" s="465"/>
    </row>
    <row r="640" spans="1:10" x14ac:dyDescent="0.25">
      <c r="A640" s="460" t="s">
        <v>530</v>
      </c>
      <c r="B640" s="461"/>
      <c r="C640" s="461"/>
      <c r="D640" s="462"/>
      <c r="E640" s="446"/>
      <c r="F640" s="446"/>
      <c r="G640" s="447"/>
      <c r="H640" s="447"/>
      <c r="I640" s="463"/>
      <c r="J640" s="463"/>
    </row>
    <row r="641" spans="1:10" x14ac:dyDescent="0.25">
      <c r="A641" s="455" t="s">
        <v>531</v>
      </c>
      <c r="B641" s="456"/>
      <c r="C641" s="456"/>
      <c r="D641" s="457"/>
      <c r="E641" s="464"/>
      <c r="F641" s="464"/>
      <c r="G641" s="464"/>
      <c r="H641" s="464"/>
      <c r="I641" s="465"/>
      <c r="J641" s="465"/>
    </row>
    <row r="642" spans="1:10" x14ac:dyDescent="0.25">
      <c r="A642" s="460" t="s">
        <v>532</v>
      </c>
      <c r="B642" s="461"/>
      <c r="C642" s="461"/>
      <c r="D642" s="462"/>
      <c r="E642" s="446"/>
      <c r="F642" s="446"/>
      <c r="G642" s="447"/>
      <c r="H642" s="447"/>
      <c r="I642" s="463"/>
      <c r="J642" s="463"/>
    </row>
    <row r="643" spans="1:10" x14ac:dyDescent="0.25">
      <c r="A643" s="455" t="s">
        <v>537</v>
      </c>
      <c r="B643" s="456"/>
      <c r="C643" s="456"/>
      <c r="D643" s="457"/>
      <c r="E643" s="458"/>
      <c r="F643" s="458"/>
      <c r="G643" s="458"/>
      <c r="H643" s="458"/>
      <c r="I643" s="459"/>
      <c r="J643" s="459"/>
    </row>
    <row r="644" spans="1:10" x14ac:dyDescent="0.25">
      <c r="A644" s="443"/>
      <c r="B644" s="444"/>
      <c r="C644" s="444"/>
      <c r="D644" s="445"/>
      <c r="E644" s="446"/>
      <c r="F644" s="446"/>
      <c r="G644" s="447"/>
      <c r="H644" s="447"/>
      <c r="I644" s="447"/>
      <c r="J644" s="447"/>
    </row>
    <row r="645" spans="1:10" x14ac:dyDescent="0.25">
      <c r="A645" s="443"/>
      <c r="B645" s="444"/>
      <c r="C645" s="444"/>
      <c r="D645" s="445"/>
      <c r="E645" s="446"/>
      <c r="F645" s="446"/>
      <c r="G645" s="447"/>
      <c r="H645" s="447"/>
      <c r="I645" s="447"/>
      <c r="J645" s="447"/>
    </row>
    <row r="646" spans="1:10" x14ac:dyDescent="0.25">
      <c r="A646" s="443"/>
      <c r="B646" s="444"/>
      <c r="C646" s="444"/>
      <c r="D646" s="445"/>
      <c r="E646" s="446"/>
      <c r="F646" s="446"/>
      <c r="G646" s="447"/>
      <c r="H646" s="447"/>
      <c r="I646" s="447"/>
      <c r="J646" s="447"/>
    </row>
    <row r="647" spans="1:10" x14ac:dyDescent="0.25">
      <c r="A647" s="448" t="s">
        <v>534</v>
      </c>
      <c r="B647" s="449"/>
      <c r="C647" s="449"/>
      <c r="D647" s="450"/>
      <c r="E647" s="451">
        <f>SUM(E637:E646)</f>
        <v>0</v>
      </c>
      <c r="F647" s="451"/>
      <c r="G647" s="451">
        <f>SUM(G637:G646)</f>
        <v>0</v>
      </c>
      <c r="H647" s="451"/>
      <c r="I647" s="451">
        <f>SUM(I637:I646)</f>
        <v>0</v>
      </c>
      <c r="J647" s="451"/>
    </row>
    <row r="648" spans="1:10" x14ac:dyDescent="0.25">
      <c r="A648" s="452" t="s">
        <v>861</v>
      </c>
      <c r="B648" s="453"/>
      <c r="C648" s="453"/>
      <c r="D648" s="453"/>
      <c r="E648" s="453"/>
      <c r="F648" s="453"/>
      <c r="G648" s="453"/>
      <c r="H648" s="453"/>
      <c r="I648" s="453"/>
      <c r="J648" s="454"/>
    </row>
    <row r="649" spans="1:10" x14ac:dyDescent="0.25">
      <c r="A649" s="429" t="s">
        <v>862</v>
      </c>
      <c r="B649" s="430"/>
      <c r="C649" s="430"/>
      <c r="D649" s="430"/>
      <c r="E649" s="430"/>
      <c r="F649" s="430"/>
      <c r="G649" s="430"/>
      <c r="H649" s="430"/>
      <c r="I649" s="430"/>
      <c r="J649" s="431"/>
    </row>
    <row r="650" spans="1:10" x14ac:dyDescent="0.25">
      <c r="A650" s="429" t="s">
        <v>863</v>
      </c>
      <c r="B650" s="430"/>
      <c r="C650" s="430"/>
      <c r="D650" s="430"/>
      <c r="E650" s="430"/>
      <c r="F650" s="430"/>
      <c r="G650" s="430"/>
      <c r="H650" s="430"/>
      <c r="I650" s="430"/>
      <c r="J650" s="431"/>
    </row>
    <row r="651" spans="1:10" x14ac:dyDescent="0.25">
      <c r="A651" s="432" t="s">
        <v>864</v>
      </c>
      <c r="B651" s="433"/>
      <c r="C651" s="433"/>
      <c r="D651" s="433"/>
      <c r="E651" s="433"/>
      <c r="F651" s="433"/>
      <c r="G651" s="433"/>
      <c r="H651" s="433"/>
      <c r="I651" s="433"/>
      <c r="J651" s="434"/>
    </row>
    <row r="652" spans="1:10" x14ac:dyDescent="0.25">
      <c r="A652" s="318"/>
      <c r="B652" s="435"/>
      <c r="C652" s="435"/>
      <c r="D652" s="435"/>
      <c r="E652" s="435"/>
      <c r="F652" s="435"/>
      <c r="G652" s="435"/>
      <c r="H652" s="435"/>
      <c r="I652" s="435"/>
      <c r="J652" s="436"/>
    </row>
    <row r="653" spans="1:10" x14ac:dyDescent="0.25">
      <c r="A653" s="437"/>
      <c r="B653" s="438"/>
      <c r="C653" s="438"/>
      <c r="D653" s="438"/>
      <c r="E653" s="438"/>
      <c r="F653" s="438"/>
      <c r="G653" s="438"/>
      <c r="H653" s="438"/>
      <c r="I653" s="438"/>
      <c r="J653" s="439"/>
    </row>
    <row r="654" spans="1:10" x14ac:dyDescent="0.25">
      <c r="A654" s="437"/>
      <c r="B654" s="438"/>
      <c r="C654" s="438"/>
      <c r="D654" s="438"/>
      <c r="E654" s="438"/>
      <c r="F654" s="438"/>
      <c r="G654" s="438"/>
      <c r="H654" s="438"/>
      <c r="I654" s="438"/>
      <c r="J654" s="439"/>
    </row>
    <row r="655" spans="1:10" x14ac:dyDescent="0.25">
      <c r="A655" s="437"/>
      <c r="B655" s="438"/>
      <c r="C655" s="438"/>
      <c r="D655" s="438"/>
      <c r="E655" s="438"/>
      <c r="F655" s="438"/>
      <c r="G655" s="438"/>
      <c r="H655" s="438"/>
      <c r="I655" s="438"/>
      <c r="J655" s="439"/>
    </row>
    <row r="656" spans="1:10" x14ac:dyDescent="0.25">
      <c r="A656" s="437"/>
      <c r="B656" s="438"/>
      <c r="C656" s="438"/>
      <c r="D656" s="438"/>
      <c r="E656" s="438"/>
      <c r="F656" s="438"/>
      <c r="G656" s="438"/>
      <c r="H656" s="438"/>
      <c r="I656" s="438"/>
      <c r="J656" s="439"/>
    </row>
    <row r="657" spans="1:10" x14ac:dyDescent="0.25">
      <c r="A657" s="437"/>
      <c r="B657" s="438"/>
      <c r="C657" s="438"/>
      <c r="D657" s="438"/>
      <c r="E657" s="438"/>
      <c r="F657" s="438"/>
      <c r="G657" s="438"/>
      <c r="H657" s="438"/>
      <c r="I657" s="438"/>
      <c r="J657" s="439"/>
    </row>
    <row r="658" spans="1:10" x14ac:dyDescent="0.25">
      <c r="A658" s="437"/>
      <c r="B658" s="438"/>
      <c r="C658" s="438"/>
      <c r="D658" s="438"/>
      <c r="E658" s="438"/>
      <c r="F658" s="438"/>
      <c r="G658" s="438"/>
      <c r="H658" s="438"/>
      <c r="I658" s="438"/>
      <c r="J658" s="439"/>
    </row>
    <row r="659" spans="1:10" x14ac:dyDescent="0.25">
      <c r="A659" s="437"/>
      <c r="B659" s="438"/>
      <c r="C659" s="438"/>
      <c r="D659" s="438"/>
      <c r="E659" s="438"/>
      <c r="F659" s="438"/>
      <c r="G659" s="438"/>
      <c r="H659" s="438"/>
      <c r="I659" s="438"/>
      <c r="J659" s="439"/>
    </row>
    <row r="660" spans="1:10" x14ac:dyDescent="0.25">
      <c r="A660" s="437"/>
      <c r="B660" s="438"/>
      <c r="C660" s="438"/>
      <c r="D660" s="438"/>
      <c r="E660" s="438"/>
      <c r="F660" s="438"/>
      <c r="G660" s="438"/>
      <c r="H660" s="438"/>
      <c r="I660" s="438"/>
      <c r="J660" s="439"/>
    </row>
    <row r="661" spans="1:10" x14ac:dyDescent="0.25">
      <c r="A661" s="437"/>
      <c r="B661" s="438"/>
      <c r="C661" s="438"/>
      <c r="D661" s="438"/>
      <c r="E661" s="438"/>
      <c r="F661" s="438"/>
      <c r="G661" s="438"/>
      <c r="H661" s="438"/>
      <c r="I661" s="438"/>
      <c r="J661" s="439"/>
    </row>
    <row r="662" spans="1:10" x14ac:dyDescent="0.25">
      <c r="A662" s="437"/>
      <c r="B662" s="438"/>
      <c r="C662" s="438"/>
      <c r="D662" s="438"/>
      <c r="E662" s="438"/>
      <c r="F662" s="438"/>
      <c r="G662" s="438"/>
      <c r="H662" s="438"/>
      <c r="I662" s="438"/>
      <c r="J662" s="439"/>
    </row>
    <row r="663" spans="1:10" x14ac:dyDescent="0.25">
      <c r="A663" s="437"/>
      <c r="B663" s="438"/>
      <c r="C663" s="438"/>
      <c r="D663" s="438"/>
      <c r="E663" s="438"/>
      <c r="F663" s="438"/>
      <c r="G663" s="438"/>
      <c r="H663" s="438"/>
      <c r="I663" s="438"/>
      <c r="J663" s="439"/>
    </row>
    <row r="664" spans="1:10" x14ac:dyDescent="0.25">
      <c r="A664" s="437"/>
      <c r="B664" s="438"/>
      <c r="C664" s="438"/>
      <c r="D664" s="438"/>
      <c r="E664" s="438"/>
      <c r="F664" s="438"/>
      <c r="G664" s="438"/>
      <c r="H664" s="438"/>
      <c r="I664" s="438"/>
      <c r="J664" s="439"/>
    </row>
    <row r="665" spans="1:10" x14ac:dyDescent="0.25">
      <c r="A665" s="437"/>
      <c r="B665" s="438"/>
      <c r="C665" s="438"/>
      <c r="D665" s="438"/>
      <c r="E665" s="438"/>
      <c r="F665" s="438"/>
      <c r="G665" s="438"/>
      <c r="H665" s="438"/>
      <c r="I665" s="438"/>
      <c r="J665" s="439"/>
    </row>
    <row r="666" spans="1:10" x14ac:dyDescent="0.25">
      <c r="A666" s="437"/>
      <c r="B666" s="438"/>
      <c r="C666" s="438"/>
      <c r="D666" s="438"/>
      <c r="E666" s="438"/>
      <c r="F666" s="438"/>
      <c r="G666" s="438"/>
      <c r="H666" s="438"/>
      <c r="I666" s="438"/>
      <c r="J666" s="439"/>
    </row>
    <row r="667" spans="1:10" x14ac:dyDescent="0.25">
      <c r="A667" s="437"/>
      <c r="B667" s="438"/>
      <c r="C667" s="438"/>
      <c r="D667" s="438"/>
      <c r="E667" s="438"/>
      <c r="F667" s="438"/>
      <c r="G667" s="438"/>
      <c r="H667" s="438"/>
      <c r="I667" s="438"/>
      <c r="J667" s="439"/>
    </row>
    <row r="668" spans="1:10" x14ac:dyDescent="0.25">
      <c r="A668" s="437"/>
      <c r="B668" s="438"/>
      <c r="C668" s="438"/>
      <c r="D668" s="438"/>
      <c r="E668" s="438"/>
      <c r="F668" s="438"/>
      <c r="G668" s="438"/>
      <c r="H668" s="438"/>
      <c r="I668" s="438"/>
      <c r="J668" s="439"/>
    </row>
    <row r="669" spans="1:10" x14ac:dyDescent="0.25">
      <c r="A669" s="437"/>
      <c r="B669" s="438"/>
      <c r="C669" s="438"/>
      <c r="D669" s="438"/>
      <c r="E669" s="438"/>
      <c r="F669" s="438"/>
      <c r="G669" s="438"/>
      <c r="H669" s="438"/>
      <c r="I669" s="438"/>
      <c r="J669" s="439"/>
    </row>
    <row r="670" spans="1:10" x14ac:dyDescent="0.25">
      <c r="A670" s="437"/>
      <c r="B670" s="438"/>
      <c r="C670" s="438"/>
      <c r="D670" s="438"/>
      <c r="E670" s="438"/>
      <c r="F670" s="438"/>
      <c r="G670" s="438"/>
      <c r="H670" s="438"/>
      <c r="I670" s="438"/>
      <c r="J670" s="439"/>
    </row>
    <row r="671" spans="1:10" x14ac:dyDescent="0.25">
      <c r="A671" s="437"/>
      <c r="B671" s="438"/>
      <c r="C671" s="438"/>
      <c r="D671" s="438"/>
      <c r="E671" s="438"/>
      <c r="F671" s="438"/>
      <c r="G671" s="438"/>
      <c r="H671" s="438"/>
      <c r="I671" s="438"/>
      <c r="J671" s="439"/>
    </row>
    <row r="672" spans="1:10" x14ac:dyDescent="0.25">
      <c r="A672" s="437"/>
      <c r="B672" s="438"/>
      <c r="C672" s="438"/>
      <c r="D672" s="438"/>
      <c r="E672" s="438"/>
      <c r="F672" s="438"/>
      <c r="G672" s="438"/>
      <c r="H672" s="438"/>
      <c r="I672" s="438"/>
      <c r="J672" s="439"/>
    </row>
    <row r="673" spans="1:10" x14ac:dyDescent="0.25">
      <c r="A673" s="437"/>
      <c r="B673" s="438"/>
      <c r="C673" s="438"/>
      <c r="D673" s="438"/>
      <c r="E673" s="438"/>
      <c r="F673" s="438"/>
      <c r="G673" s="438"/>
      <c r="H673" s="438"/>
      <c r="I673" s="438"/>
      <c r="J673" s="439"/>
    </row>
    <row r="674" spans="1:10" x14ac:dyDescent="0.25">
      <c r="A674" s="437"/>
      <c r="B674" s="438"/>
      <c r="C674" s="438"/>
      <c r="D674" s="438"/>
      <c r="E674" s="438"/>
      <c r="F674" s="438"/>
      <c r="G674" s="438"/>
      <c r="H674" s="438"/>
      <c r="I674" s="438"/>
      <c r="J674" s="439"/>
    </row>
    <row r="675" spans="1:10" x14ac:dyDescent="0.25">
      <c r="A675" s="437"/>
      <c r="B675" s="438"/>
      <c r="C675" s="438"/>
      <c r="D675" s="438"/>
      <c r="E675" s="438"/>
      <c r="F675" s="438"/>
      <c r="G675" s="438"/>
      <c r="H675" s="438"/>
      <c r="I675" s="438"/>
      <c r="J675" s="439"/>
    </row>
    <row r="676" spans="1:10" x14ac:dyDescent="0.25">
      <c r="A676" s="437"/>
      <c r="B676" s="438"/>
      <c r="C676" s="438"/>
      <c r="D676" s="438"/>
      <c r="E676" s="438"/>
      <c r="F676" s="438"/>
      <c r="G676" s="438"/>
      <c r="H676" s="438"/>
      <c r="I676" s="438"/>
      <c r="J676" s="439"/>
    </row>
    <row r="677" spans="1:10" x14ac:dyDescent="0.25">
      <c r="A677" s="437"/>
      <c r="B677" s="438"/>
      <c r="C677" s="438"/>
      <c r="D677" s="438"/>
      <c r="E677" s="438"/>
      <c r="F677" s="438"/>
      <c r="G677" s="438"/>
      <c r="H677" s="438"/>
      <c r="I677" s="438"/>
      <c r="J677" s="439"/>
    </row>
    <row r="678" spans="1:10" x14ac:dyDescent="0.25">
      <c r="A678" s="437"/>
      <c r="B678" s="438"/>
      <c r="C678" s="438"/>
      <c r="D678" s="438"/>
      <c r="E678" s="438"/>
      <c r="F678" s="438"/>
      <c r="G678" s="438"/>
      <c r="H678" s="438"/>
      <c r="I678" s="438"/>
      <c r="J678" s="439"/>
    </row>
    <row r="679" spans="1:10" x14ac:dyDescent="0.25">
      <c r="A679" s="437"/>
      <c r="B679" s="438"/>
      <c r="C679" s="438"/>
      <c r="D679" s="438"/>
      <c r="E679" s="438"/>
      <c r="F679" s="438"/>
      <c r="G679" s="438"/>
      <c r="H679" s="438"/>
      <c r="I679" s="438"/>
      <c r="J679" s="439"/>
    </row>
    <row r="680" spans="1:10" x14ac:dyDescent="0.25">
      <c r="A680" s="437"/>
      <c r="B680" s="438"/>
      <c r="C680" s="438"/>
      <c r="D680" s="438"/>
      <c r="E680" s="438"/>
      <c r="F680" s="438"/>
      <c r="G680" s="438"/>
      <c r="H680" s="438"/>
      <c r="I680" s="438"/>
      <c r="J680" s="439"/>
    </row>
    <row r="681" spans="1:10" x14ac:dyDescent="0.25">
      <c r="A681" s="437"/>
      <c r="B681" s="438"/>
      <c r="C681" s="438"/>
      <c r="D681" s="438"/>
      <c r="E681" s="438"/>
      <c r="F681" s="438"/>
      <c r="G681" s="438"/>
      <c r="H681" s="438"/>
      <c r="I681" s="438"/>
      <c r="J681" s="439"/>
    </row>
    <row r="682" spans="1:10" x14ac:dyDescent="0.25">
      <c r="A682" s="437"/>
      <c r="B682" s="438"/>
      <c r="C682" s="438"/>
      <c r="D682" s="438"/>
      <c r="E682" s="438"/>
      <c r="F682" s="438"/>
      <c r="G682" s="438"/>
      <c r="H682" s="438"/>
      <c r="I682" s="438"/>
      <c r="J682" s="439"/>
    </row>
    <row r="683" spans="1:10" x14ac:dyDescent="0.25">
      <c r="A683" s="437"/>
      <c r="B683" s="438"/>
      <c r="C683" s="438"/>
      <c r="D683" s="438"/>
      <c r="E683" s="438"/>
      <c r="F683" s="438"/>
      <c r="G683" s="438"/>
      <c r="H683" s="438"/>
      <c r="I683" s="438"/>
      <c r="J683" s="439"/>
    </row>
    <row r="684" spans="1:10" x14ac:dyDescent="0.25">
      <c r="A684" s="437"/>
      <c r="B684" s="438"/>
      <c r="C684" s="438"/>
      <c r="D684" s="438"/>
      <c r="E684" s="438"/>
      <c r="F684" s="438"/>
      <c r="G684" s="438"/>
      <c r="H684" s="438"/>
      <c r="I684" s="438"/>
      <c r="J684" s="439"/>
    </row>
    <row r="685" spans="1:10" x14ac:dyDescent="0.25">
      <c r="A685" s="437"/>
      <c r="B685" s="438"/>
      <c r="C685" s="438"/>
      <c r="D685" s="438"/>
      <c r="E685" s="438"/>
      <c r="F685" s="438"/>
      <c r="G685" s="438"/>
      <c r="H685" s="438"/>
      <c r="I685" s="438"/>
      <c r="J685" s="439"/>
    </row>
    <row r="686" spans="1:10" x14ac:dyDescent="0.25">
      <c r="A686" s="440"/>
      <c r="B686" s="441"/>
      <c r="C686" s="441"/>
      <c r="D686" s="441"/>
      <c r="E686" s="441"/>
      <c r="F686" s="441"/>
      <c r="G686" s="441"/>
      <c r="H686" s="441"/>
      <c r="I686" s="441"/>
      <c r="J686" s="442"/>
    </row>
    <row r="688" spans="1:10" ht="15.6" x14ac:dyDescent="0.3">
      <c r="A688" s="376" t="s">
        <v>848</v>
      </c>
      <c r="B688" s="377"/>
      <c r="C688" s="377"/>
      <c r="D688" s="377"/>
      <c r="E688" s="377"/>
      <c r="F688" s="377"/>
      <c r="G688" s="377"/>
      <c r="H688" s="374" t="str">
        <f>'CONTACT INFORMATION'!$A$24</f>
        <v>Napa</v>
      </c>
      <c r="I688" s="374"/>
      <c r="J688" s="375"/>
    </row>
    <row r="689" spans="1:10" ht="8.1" customHeight="1" x14ac:dyDescent="0.25">
      <c r="A689" s="163"/>
      <c r="B689" s="163"/>
      <c r="C689" s="163"/>
      <c r="D689" s="163"/>
      <c r="E689" s="163"/>
      <c r="F689" s="163"/>
      <c r="G689" s="163"/>
      <c r="H689" s="163"/>
      <c r="I689" s="163"/>
      <c r="J689" s="163"/>
    </row>
    <row r="690" spans="1:10" ht="13.8" x14ac:dyDescent="0.25">
      <c r="A690" s="466" t="s">
        <v>865</v>
      </c>
      <c r="B690" s="467"/>
      <c r="C690" s="467"/>
      <c r="D690" s="467"/>
      <c r="E690" s="467"/>
      <c r="F690" s="467"/>
      <c r="G690" s="467"/>
      <c r="H690" s="467"/>
      <c r="I690" s="467"/>
      <c r="J690" s="468"/>
    </row>
    <row r="691" spans="1:10" x14ac:dyDescent="0.25">
      <c r="A691" s="469" t="s">
        <v>854</v>
      </c>
      <c r="B691" s="470"/>
      <c r="C691" s="470"/>
      <c r="D691" s="471"/>
      <c r="E691" s="472"/>
      <c r="F691" s="473"/>
      <c r="G691" s="473"/>
      <c r="H691" s="473"/>
      <c r="I691" s="473"/>
      <c r="J691" s="474"/>
    </row>
    <row r="692" spans="1:10" x14ac:dyDescent="0.25">
      <c r="A692" s="478" t="s">
        <v>853</v>
      </c>
      <c r="B692" s="479"/>
      <c r="C692" s="479"/>
      <c r="D692" s="480"/>
      <c r="E692" s="475"/>
      <c r="F692" s="476"/>
      <c r="G692" s="476"/>
      <c r="H692" s="476"/>
      <c r="I692" s="476"/>
      <c r="J692" s="477"/>
    </row>
    <row r="693" spans="1:10" x14ac:dyDescent="0.25">
      <c r="A693" s="481" t="s">
        <v>808</v>
      </c>
      <c r="B693" s="482"/>
      <c r="C693" s="482"/>
      <c r="D693" s="483"/>
      <c r="E693" s="484"/>
      <c r="F693" s="485"/>
      <c r="G693" s="485"/>
      <c r="H693" s="485"/>
      <c r="I693" s="485"/>
      <c r="J693" s="486"/>
    </row>
    <row r="694" spans="1:10" ht="27" customHeight="1" x14ac:dyDescent="0.25">
      <c r="A694" s="157"/>
      <c r="B694" s="208"/>
      <c r="C694" s="208"/>
      <c r="D694" s="208"/>
      <c r="E694" s="487" t="s">
        <v>535</v>
      </c>
      <c r="F694" s="488"/>
      <c r="G694" s="487" t="s">
        <v>533</v>
      </c>
      <c r="H694" s="488"/>
      <c r="I694" s="489" t="s">
        <v>849</v>
      </c>
      <c r="J694" s="490"/>
    </row>
    <row r="695" spans="1:10" x14ac:dyDescent="0.25">
      <c r="A695" s="455" t="s">
        <v>527</v>
      </c>
      <c r="B695" s="456"/>
      <c r="C695" s="456"/>
      <c r="D695" s="457"/>
      <c r="E695" s="464"/>
      <c r="F695" s="464"/>
      <c r="G695" s="464"/>
      <c r="H695" s="464"/>
      <c r="I695" s="465"/>
      <c r="J695" s="465"/>
    </row>
    <row r="696" spans="1:10" x14ac:dyDescent="0.25">
      <c r="A696" s="460" t="s">
        <v>528</v>
      </c>
      <c r="B696" s="461"/>
      <c r="C696" s="461"/>
      <c r="D696" s="462"/>
      <c r="E696" s="446"/>
      <c r="F696" s="446"/>
      <c r="G696" s="447"/>
      <c r="H696" s="447"/>
      <c r="I696" s="463"/>
      <c r="J696" s="463"/>
    </row>
    <row r="697" spans="1:10" x14ac:dyDescent="0.25">
      <c r="A697" s="455" t="s">
        <v>529</v>
      </c>
      <c r="B697" s="456"/>
      <c r="C697" s="456"/>
      <c r="D697" s="457"/>
      <c r="E697" s="464"/>
      <c r="F697" s="464"/>
      <c r="G697" s="464"/>
      <c r="H697" s="464"/>
      <c r="I697" s="465"/>
      <c r="J697" s="465"/>
    </row>
    <row r="698" spans="1:10" x14ac:dyDescent="0.25">
      <c r="A698" s="460" t="s">
        <v>530</v>
      </c>
      <c r="B698" s="461"/>
      <c r="C698" s="461"/>
      <c r="D698" s="462"/>
      <c r="E698" s="446"/>
      <c r="F698" s="446"/>
      <c r="G698" s="447"/>
      <c r="H698" s="447"/>
      <c r="I698" s="463"/>
      <c r="J698" s="463"/>
    </row>
    <row r="699" spans="1:10" x14ac:dyDescent="0.25">
      <c r="A699" s="455" t="s">
        <v>531</v>
      </c>
      <c r="B699" s="456"/>
      <c r="C699" s="456"/>
      <c r="D699" s="457"/>
      <c r="E699" s="464"/>
      <c r="F699" s="464"/>
      <c r="G699" s="464"/>
      <c r="H699" s="464"/>
      <c r="I699" s="465"/>
      <c r="J699" s="465"/>
    </row>
    <row r="700" spans="1:10" x14ac:dyDescent="0.25">
      <c r="A700" s="460" t="s">
        <v>532</v>
      </c>
      <c r="B700" s="461"/>
      <c r="C700" s="461"/>
      <c r="D700" s="462"/>
      <c r="E700" s="446"/>
      <c r="F700" s="446"/>
      <c r="G700" s="447"/>
      <c r="H700" s="447"/>
      <c r="I700" s="463"/>
      <c r="J700" s="463"/>
    </row>
    <row r="701" spans="1:10" x14ac:dyDescent="0.25">
      <c r="A701" s="455" t="s">
        <v>537</v>
      </c>
      <c r="B701" s="456"/>
      <c r="C701" s="456"/>
      <c r="D701" s="457"/>
      <c r="E701" s="458"/>
      <c r="F701" s="458"/>
      <c r="G701" s="458"/>
      <c r="H701" s="458"/>
      <c r="I701" s="459"/>
      <c r="J701" s="459"/>
    </row>
    <row r="702" spans="1:10" x14ac:dyDescent="0.25">
      <c r="A702" s="443"/>
      <c r="B702" s="444"/>
      <c r="C702" s="444"/>
      <c r="D702" s="445"/>
      <c r="E702" s="446"/>
      <c r="F702" s="446"/>
      <c r="G702" s="447"/>
      <c r="H702" s="447"/>
      <c r="I702" s="447"/>
      <c r="J702" s="447"/>
    </row>
    <row r="703" spans="1:10" x14ac:dyDescent="0.25">
      <c r="A703" s="443"/>
      <c r="B703" s="444"/>
      <c r="C703" s="444"/>
      <c r="D703" s="445"/>
      <c r="E703" s="446"/>
      <c r="F703" s="446"/>
      <c r="G703" s="447"/>
      <c r="H703" s="447"/>
      <c r="I703" s="447"/>
      <c r="J703" s="447"/>
    </row>
    <row r="704" spans="1:10" x14ac:dyDescent="0.25">
      <c r="A704" s="443"/>
      <c r="B704" s="444"/>
      <c r="C704" s="444"/>
      <c r="D704" s="445"/>
      <c r="E704" s="446"/>
      <c r="F704" s="446"/>
      <c r="G704" s="447"/>
      <c r="H704" s="447"/>
      <c r="I704" s="447"/>
      <c r="J704" s="447"/>
    </row>
    <row r="705" spans="1:10" x14ac:dyDescent="0.25">
      <c r="A705" s="448" t="s">
        <v>534</v>
      </c>
      <c r="B705" s="449"/>
      <c r="C705" s="449"/>
      <c r="D705" s="450"/>
      <c r="E705" s="451">
        <f>SUM(E695:E704)</f>
        <v>0</v>
      </c>
      <c r="F705" s="451"/>
      <c r="G705" s="451">
        <f>SUM(G695:G704)</f>
        <v>0</v>
      </c>
      <c r="H705" s="451"/>
      <c r="I705" s="451">
        <f>SUM(I695:I704)</f>
        <v>0</v>
      </c>
      <c r="J705" s="451"/>
    </row>
    <row r="706" spans="1:10" x14ac:dyDescent="0.25">
      <c r="A706" s="452" t="s">
        <v>861</v>
      </c>
      <c r="B706" s="453"/>
      <c r="C706" s="453"/>
      <c r="D706" s="453"/>
      <c r="E706" s="453"/>
      <c r="F706" s="453"/>
      <c r="G706" s="453"/>
      <c r="H706" s="453"/>
      <c r="I706" s="453"/>
      <c r="J706" s="454"/>
    </row>
    <row r="707" spans="1:10" x14ac:dyDescent="0.25">
      <c r="A707" s="429" t="s">
        <v>862</v>
      </c>
      <c r="B707" s="430"/>
      <c r="C707" s="430"/>
      <c r="D707" s="430"/>
      <c r="E707" s="430"/>
      <c r="F707" s="430"/>
      <c r="G707" s="430"/>
      <c r="H707" s="430"/>
      <c r="I707" s="430"/>
      <c r="J707" s="431"/>
    </row>
    <row r="708" spans="1:10" x14ac:dyDescent="0.25">
      <c r="A708" s="429" t="s">
        <v>863</v>
      </c>
      <c r="B708" s="430"/>
      <c r="C708" s="430"/>
      <c r="D708" s="430"/>
      <c r="E708" s="430"/>
      <c r="F708" s="430"/>
      <c r="G708" s="430"/>
      <c r="H708" s="430"/>
      <c r="I708" s="430"/>
      <c r="J708" s="431"/>
    </row>
    <row r="709" spans="1:10" x14ac:dyDescent="0.25">
      <c r="A709" s="432" t="s">
        <v>864</v>
      </c>
      <c r="B709" s="433"/>
      <c r="C709" s="433"/>
      <c r="D709" s="433"/>
      <c r="E709" s="433"/>
      <c r="F709" s="433"/>
      <c r="G709" s="433"/>
      <c r="H709" s="433"/>
      <c r="I709" s="433"/>
      <c r="J709" s="434"/>
    </row>
    <row r="710" spans="1:10" x14ac:dyDescent="0.25">
      <c r="A710" s="318"/>
      <c r="B710" s="435"/>
      <c r="C710" s="435"/>
      <c r="D710" s="435"/>
      <c r="E710" s="435"/>
      <c r="F710" s="435"/>
      <c r="G710" s="435"/>
      <c r="H710" s="435"/>
      <c r="I710" s="435"/>
      <c r="J710" s="436"/>
    </row>
    <row r="711" spans="1:10" x14ac:dyDescent="0.25">
      <c r="A711" s="437"/>
      <c r="B711" s="438"/>
      <c r="C711" s="438"/>
      <c r="D711" s="438"/>
      <c r="E711" s="438"/>
      <c r="F711" s="438"/>
      <c r="G711" s="438"/>
      <c r="H711" s="438"/>
      <c r="I711" s="438"/>
      <c r="J711" s="439"/>
    </row>
    <row r="712" spans="1:10" x14ac:dyDescent="0.25">
      <c r="A712" s="437"/>
      <c r="B712" s="438"/>
      <c r="C712" s="438"/>
      <c r="D712" s="438"/>
      <c r="E712" s="438"/>
      <c r="F712" s="438"/>
      <c r="G712" s="438"/>
      <c r="H712" s="438"/>
      <c r="I712" s="438"/>
      <c r="J712" s="439"/>
    </row>
    <row r="713" spans="1:10" x14ac:dyDescent="0.25">
      <c r="A713" s="437"/>
      <c r="B713" s="438"/>
      <c r="C713" s="438"/>
      <c r="D713" s="438"/>
      <c r="E713" s="438"/>
      <c r="F713" s="438"/>
      <c r="G713" s="438"/>
      <c r="H713" s="438"/>
      <c r="I713" s="438"/>
      <c r="J713" s="439"/>
    </row>
    <row r="714" spans="1:10" x14ac:dyDescent="0.25">
      <c r="A714" s="437"/>
      <c r="B714" s="438"/>
      <c r="C714" s="438"/>
      <c r="D714" s="438"/>
      <c r="E714" s="438"/>
      <c r="F714" s="438"/>
      <c r="G714" s="438"/>
      <c r="H714" s="438"/>
      <c r="I714" s="438"/>
      <c r="J714" s="439"/>
    </row>
    <row r="715" spans="1:10" x14ac:dyDescent="0.25">
      <c r="A715" s="437"/>
      <c r="B715" s="438"/>
      <c r="C715" s="438"/>
      <c r="D715" s="438"/>
      <c r="E715" s="438"/>
      <c r="F715" s="438"/>
      <c r="G715" s="438"/>
      <c r="H715" s="438"/>
      <c r="I715" s="438"/>
      <c r="J715" s="439"/>
    </row>
    <row r="716" spans="1:10" x14ac:dyDescent="0.25">
      <c r="A716" s="437"/>
      <c r="B716" s="438"/>
      <c r="C716" s="438"/>
      <c r="D716" s="438"/>
      <c r="E716" s="438"/>
      <c r="F716" s="438"/>
      <c r="G716" s="438"/>
      <c r="H716" s="438"/>
      <c r="I716" s="438"/>
      <c r="J716" s="439"/>
    </row>
    <row r="717" spans="1:10" x14ac:dyDescent="0.25">
      <c r="A717" s="437"/>
      <c r="B717" s="438"/>
      <c r="C717" s="438"/>
      <c r="D717" s="438"/>
      <c r="E717" s="438"/>
      <c r="F717" s="438"/>
      <c r="G717" s="438"/>
      <c r="H717" s="438"/>
      <c r="I717" s="438"/>
      <c r="J717" s="439"/>
    </row>
    <row r="718" spans="1:10" x14ac:dyDescent="0.25">
      <c r="A718" s="437"/>
      <c r="B718" s="438"/>
      <c r="C718" s="438"/>
      <c r="D718" s="438"/>
      <c r="E718" s="438"/>
      <c r="F718" s="438"/>
      <c r="G718" s="438"/>
      <c r="H718" s="438"/>
      <c r="I718" s="438"/>
      <c r="J718" s="439"/>
    </row>
    <row r="719" spans="1:10" x14ac:dyDescent="0.25">
      <c r="A719" s="437"/>
      <c r="B719" s="438"/>
      <c r="C719" s="438"/>
      <c r="D719" s="438"/>
      <c r="E719" s="438"/>
      <c r="F719" s="438"/>
      <c r="G719" s="438"/>
      <c r="H719" s="438"/>
      <c r="I719" s="438"/>
      <c r="J719" s="439"/>
    </row>
    <row r="720" spans="1:10" x14ac:dyDescent="0.25">
      <c r="A720" s="437"/>
      <c r="B720" s="438"/>
      <c r="C720" s="438"/>
      <c r="D720" s="438"/>
      <c r="E720" s="438"/>
      <c r="F720" s="438"/>
      <c r="G720" s="438"/>
      <c r="H720" s="438"/>
      <c r="I720" s="438"/>
      <c r="J720" s="439"/>
    </row>
    <row r="721" spans="1:10" x14ac:dyDescent="0.25">
      <c r="A721" s="437"/>
      <c r="B721" s="438"/>
      <c r="C721" s="438"/>
      <c r="D721" s="438"/>
      <c r="E721" s="438"/>
      <c r="F721" s="438"/>
      <c r="G721" s="438"/>
      <c r="H721" s="438"/>
      <c r="I721" s="438"/>
      <c r="J721" s="439"/>
    </row>
    <row r="722" spans="1:10" x14ac:dyDescent="0.25">
      <c r="A722" s="437"/>
      <c r="B722" s="438"/>
      <c r="C722" s="438"/>
      <c r="D722" s="438"/>
      <c r="E722" s="438"/>
      <c r="F722" s="438"/>
      <c r="G722" s="438"/>
      <c r="H722" s="438"/>
      <c r="I722" s="438"/>
      <c r="J722" s="439"/>
    </row>
    <row r="723" spans="1:10" x14ac:dyDescent="0.25">
      <c r="A723" s="437"/>
      <c r="B723" s="438"/>
      <c r="C723" s="438"/>
      <c r="D723" s="438"/>
      <c r="E723" s="438"/>
      <c r="F723" s="438"/>
      <c r="G723" s="438"/>
      <c r="H723" s="438"/>
      <c r="I723" s="438"/>
      <c r="J723" s="439"/>
    </row>
    <row r="724" spans="1:10" x14ac:dyDescent="0.25">
      <c r="A724" s="437"/>
      <c r="B724" s="438"/>
      <c r="C724" s="438"/>
      <c r="D724" s="438"/>
      <c r="E724" s="438"/>
      <c r="F724" s="438"/>
      <c r="G724" s="438"/>
      <c r="H724" s="438"/>
      <c r="I724" s="438"/>
      <c r="J724" s="439"/>
    </row>
    <row r="725" spans="1:10" x14ac:dyDescent="0.25">
      <c r="A725" s="437"/>
      <c r="B725" s="438"/>
      <c r="C725" s="438"/>
      <c r="D725" s="438"/>
      <c r="E725" s="438"/>
      <c r="F725" s="438"/>
      <c r="G725" s="438"/>
      <c r="H725" s="438"/>
      <c r="I725" s="438"/>
      <c r="J725" s="439"/>
    </row>
    <row r="726" spans="1:10" x14ac:dyDescent="0.25">
      <c r="A726" s="437"/>
      <c r="B726" s="438"/>
      <c r="C726" s="438"/>
      <c r="D726" s="438"/>
      <c r="E726" s="438"/>
      <c r="F726" s="438"/>
      <c r="G726" s="438"/>
      <c r="H726" s="438"/>
      <c r="I726" s="438"/>
      <c r="J726" s="439"/>
    </row>
    <row r="727" spans="1:10" x14ac:dyDescent="0.25">
      <c r="A727" s="437"/>
      <c r="B727" s="438"/>
      <c r="C727" s="438"/>
      <c r="D727" s="438"/>
      <c r="E727" s="438"/>
      <c r="F727" s="438"/>
      <c r="G727" s="438"/>
      <c r="H727" s="438"/>
      <c r="I727" s="438"/>
      <c r="J727" s="439"/>
    </row>
    <row r="728" spans="1:10" x14ac:dyDescent="0.25">
      <c r="A728" s="437"/>
      <c r="B728" s="438"/>
      <c r="C728" s="438"/>
      <c r="D728" s="438"/>
      <c r="E728" s="438"/>
      <c r="F728" s="438"/>
      <c r="G728" s="438"/>
      <c r="H728" s="438"/>
      <c r="I728" s="438"/>
      <c r="J728" s="439"/>
    </row>
    <row r="729" spans="1:10" x14ac:dyDescent="0.25">
      <c r="A729" s="437"/>
      <c r="B729" s="438"/>
      <c r="C729" s="438"/>
      <c r="D729" s="438"/>
      <c r="E729" s="438"/>
      <c r="F729" s="438"/>
      <c r="G729" s="438"/>
      <c r="H729" s="438"/>
      <c r="I729" s="438"/>
      <c r="J729" s="439"/>
    </row>
    <row r="730" spans="1:10" x14ac:dyDescent="0.25">
      <c r="A730" s="437"/>
      <c r="B730" s="438"/>
      <c r="C730" s="438"/>
      <c r="D730" s="438"/>
      <c r="E730" s="438"/>
      <c r="F730" s="438"/>
      <c r="G730" s="438"/>
      <c r="H730" s="438"/>
      <c r="I730" s="438"/>
      <c r="J730" s="439"/>
    </row>
    <row r="731" spans="1:10" x14ac:dyDescent="0.25">
      <c r="A731" s="437"/>
      <c r="B731" s="438"/>
      <c r="C731" s="438"/>
      <c r="D731" s="438"/>
      <c r="E731" s="438"/>
      <c r="F731" s="438"/>
      <c r="G731" s="438"/>
      <c r="H731" s="438"/>
      <c r="I731" s="438"/>
      <c r="J731" s="439"/>
    </row>
    <row r="732" spans="1:10" x14ac:dyDescent="0.25">
      <c r="A732" s="437"/>
      <c r="B732" s="438"/>
      <c r="C732" s="438"/>
      <c r="D732" s="438"/>
      <c r="E732" s="438"/>
      <c r="F732" s="438"/>
      <c r="G732" s="438"/>
      <c r="H732" s="438"/>
      <c r="I732" s="438"/>
      <c r="J732" s="439"/>
    </row>
    <row r="733" spans="1:10" x14ac:dyDescent="0.25">
      <c r="A733" s="437"/>
      <c r="B733" s="438"/>
      <c r="C733" s="438"/>
      <c r="D733" s="438"/>
      <c r="E733" s="438"/>
      <c r="F733" s="438"/>
      <c r="G733" s="438"/>
      <c r="H733" s="438"/>
      <c r="I733" s="438"/>
      <c r="J733" s="439"/>
    </row>
    <row r="734" spans="1:10" x14ac:dyDescent="0.25">
      <c r="A734" s="437"/>
      <c r="B734" s="438"/>
      <c r="C734" s="438"/>
      <c r="D734" s="438"/>
      <c r="E734" s="438"/>
      <c r="F734" s="438"/>
      <c r="G734" s="438"/>
      <c r="H734" s="438"/>
      <c r="I734" s="438"/>
      <c r="J734" s="439"/>
    </row>
    <row r="735" spans="1:10" x14ac:dyDescent="0.25">
      <c r="A735" s="437"/>
      <c r="B735" s="438"/>
      <c r="C735" s="438"/>
      <c r="D735" s="438"/>
      <c r="E735" s="438"/>
      <c r="F735" s="438"/>
      <c r="G735" s="438"/>
      <c r="H735" s="438"/>
      <c r="I735" s="438"/>
      <c r="J735" s="439"/>
    </row>
    <row r="736" spans="1:10" x14ac:dyDescent="0.25">
      <c r="A736" s="437"/>
      <c r="B736" s="438"/>
      <c r="C736" s="438"/>
      <c r="D736" s="438"/>
      <c r="E736" s="438"/>
      <c r="F736" s="438"/>
      <c r="G736" s="438"/>
      <c r="H736" s="438"/>
      <c r="I736" s="438"/>
      <c r="J736" s="439"/>
    </row>
    <row r="737" spans="1:10" x14ac:dyDescent="0.25">
      <c r="A737" s="437"/>
      <c r="B737" s="438"/>
      <c r="C737" s="438"/>
      <c r="D737" s="438"/>
      <c r="E737" s="438"/>
      <c r="F737" s="438"/>
      <c r="G737" s="438"/>
      <c r="H737" s="438"/>
      <c r="I737" s="438"/>
      <c r="J737" s="439"/>
    </row>
    <row r="738" spans="1:10" x14ac:dyDescent="0.25">
      <c r="A738" s="437"/>
      <c r="B738" s="438"/>
      <c r="C738" s="438"/>
      <c r="D738" s="438"/>
      <c r="E738" s="438"/>
      <c r="F738" s="438"/>
      <c r="G738" s="438"/>
      <c r="H738" s="438"/>
      <c r="I738" s="438"/>
      <c r="J738" s="439"/>
    </row>
    <row r="739" spans="1:10" x14ac:dyDescent="0.25">
      <c r="A739" s="437"/>
      <c r="B739" s="438"/>
      <c r="C739" s="438"/>
      <c r="D739" s="438"/>
      <c r="E739" s="438"/>
      <c r="F739" s="438"/>
      <c r="G739" s="438"/>
      <c r="H739" s="438"/>
      <c r="I739" s="438"/>
      <c r="J739" s="439"/>
    </row>
    <row r="740" spans="1:10" x14ac:dyDescent="0.25">
      <c r="A740" s="437"/>
      <c r="B740" s="438"/>
      <c r="C740" s="438"/>
      <c r="D740" s="438"/>
      <c r="E740" s="438"/>
      <c r="F740" s="438"/>
      <c r="G740" s="438"/>
      <c r="H740" s="438"/>
      <c r="I740" s="438"/>
      <c r="J740" s="439"/>
    </row>
    <row r="741" spans="1:10" x14ac:dyDescent="0.25">
      <c r="A741" s="437"/>
      <c r="B741" s="438"/>
      <c r="C741" s="438"/>
      <c r="D741" s="438"/>
      <c r="E741" s="438"/>
      <c r="F741" s="438"/>
      <c r="G741" s="438"/>
      <c r="H741" s="438"/>
      <c r="I741" s="438"/>
      <c r="J741" s="439"/>
    </row>
    <row r="742" spans="1:10" x14ac:dyDescent="0.25">
      <c r="A742" s="437"/>
      <c r="B742" s="438"/>
      <c r="C742" s="438"/>
      <c r="D742" s="438"/>
      <c r="E742" s="438"/>
      <c r="F742" s="438"/>
      <c r="G742" s="438"/>
      <c r="H742" s="438"/>
      <c r="I742" s="438"/>
      <c r="J742" s="439"/>
    </row>
    <row r="743" spans="1:10" x14ac:dyDescent="0.25">
      <c r="A743" s="437"/>
      <c r="B743" s="438"/>
      <c r="C743" s="438"/>
      <c r="D743" s="438"/>
      <c r="E743" s="438"/>
      <c r="F743" s="438"/>
      <c r="G743" s="438"/>
      <c r="H743" s="438"/>
      <c r="I743" s="438"/>
      <c r="J743" s="439"/>
    </row>
    <row r="744" spans="1:10" x14ac:dyDescent="0.25">
      <c r="A744" s="440"/>
      <c r="B744" s="441"/>
      <c r="C744" s="441"/>
      <c r="D744" s="441"/>
      <c r="E744" s="441"/>
      <c r="F744" s="441"/>
      <c r="G744" s="441"/>
      <c r="H744" s="441"/>
      <c r="I744" s="441"/>
      <c r="J744" s="442"/>
    </row>
    <row r="746" spans="1:10" ht="15.6" x14ac:dyDescent="0.3">
      <c r="A746" s="376" t="s">
        <v>848</v>
      </c>
      <c r="B746" s="377"/>
      <c r="C746" s="377"/>
      <c r="D746" s="377"/>
      <c r="E746" s="377"/>
      <c r="F746" s="377"/>
      <c r="G746" s="377"/>
      <c r="H746" s="374" t="str">
        <f>'CONTACT INFORMATION'!$A$24</f>
        <v>Napa</v>
      </c>
      <c r="I746" s="374"/>
      <c r="J746" s="375"/>
    </row>
    <row r="747" spans="1:10" ht="8.1" customHeight="1" x14ac:dyDescent="0.25">
      <c r="A747" s="163"/>
      <c r="B747" s="163"/>
      <c r="C747" s="163"/>
      <c r="D747" s="163"/>
      <c r="E747" s="163"/>
      <c r="F747" s="163"/>
      <c r="G747" s="163"/>
      <c r="H747" s="163"/>
      <c r="I747" s="163"/>
      <c r="J747" s="163"/>
    </row>
    <row r="748" spans="1:10" ht="13.8" x14ac:dyDescent="0.25">
      <c r="A748" s="466" t="s">
        <v>866</v>
      </c>
      <c r="B748" s="467"/>
      <c r="C748" s="467"/>
      <c r="D748" s="467"/>
      <c r="E748" s="467"/>
      <c r="F748" s="467"/>
      <c r="G748" s="467"/>
      <c r="H748" s="467"/>
      <c r="I748" s="467"/>
      <c r="J748" s="468"/>
    </row>
    <row r="749" spans="1:10" x14ac:dyDescent="0.25">
      <c r="A749" s="469" t="s">
        <v>854</v>
      </c>
      <c r="B749" s="470"/>
      <c r="C749" s="470"/>
      <c r="D749" s="471"/>
      <c r="E749" s="472"/>
      <c r="F749" s="473"/>
      <c r="G749" s="473"/>
      <c r="H749" s="473"/>
      <c r="I749" s="473"/>
      <c r="J749" s="474"/>
    </row>
    <row r="750" spans="1:10" x14ac:dyDescent="0.25">
      <c r="A750" s="478" t="s">
        <v>853</v>
      </c>
      <c r="B750" s="479"/>
      <c r="C750" s="479"/>
      <c r="D750" s="480"/>
      <c r="E750" s="475"/>
      <c r="F750" s="476"/>
      <c r="G750" s="476"/>
      <c r="H750" s="476"/>
      <c r="I750" s="476"/>
      <c r="J750" s="477"/>
    </row>
    <row r="751" spans="1:10" x14ac:dyDescent="0.25">
      <c r="A751" s="481" t="s">
        <v>808</v>
      </c>
      <c r="B751" s="482"/>
      <c r="C751" s="482"/>
      <c r="D751" s="483"/>
      <c r="E751" s="484"/>
      <c r="F751" s="485"/>
      <c r="G751" s="485"/>
      <c r="H751" s="485"/>
      <c r="I751" s="485"/>
      <c r="J751" s="486"/>
    </row>
    <row r="752" spans="1:10" ht="27" customHeight="1" x14ac:dyDescent="0.25">
      <c r="A752" s="157"/>
      <c r="B752" s="208"/>
      <c r="C752" s="208"/>
      <c r="D752" s="208"/>
      <c r="E752" s="487" t="s">
        <v>535</v>
      </c>
      <c r="F752" s="488"/>
      <c r="G752" s="487" t="s">
        <v>533</v>
      </c>
      <c r="H752" s="488"/>
      <c r="I752" s="489" t="s">
        <v>849</v>
      </c>
      <c r="J752" s="490"/>
    </row>
    <row r="753" spans="1:10" x14ac:dyDescent="0.25">
      <c r="A753" s="455" t="s">
        <v>527</v>
      </c>
      <c r="B753" s="456"/>
      <c r="C753" s="456"/>
      <c r="D753" s="457"/>
      <c r="E753" s="464"/>
      <c r="F753" s="464"/>
      <c r="G753" s="464"/>
      <c r="H753" s="464"/>
      <c r="I753" s="465"/>
      <c r="J753" s="465"/>
    </row>
    <row r="754" spans="1:10" x14ac:dyDescent="0.25">
      <c r="A754" s="460" t="s">
        <v>528</v>
      </c>
      <c r="B754" s="461"/>
      <c r="C754" s="461"/>
      <c r="D754" s="462"/>
      <c r="E754" s="446"/>
      <c r="F754" s="446"/>
      <c r="G754" s="447"/>
      <c r="H754" s="447"/>
      <c r="I754" s="463"/>
      <c r="J754" s="463"/>
    </row>
    <row r="755" spans="1:10" x14ac:dyDescent="0.25">
      <c r="A755" s="455" t="s">
        <v>529</v>
      </c>
      <c r="B755" s="456"/>
      <c r="C755" s="456"/>
      <c r="D755" s="457"/>
      <c r="E755" s="464"/>
      <c r="F755" s="464"/>
      <c r="G755" s="464"/>
      <c r="H755" s="464"/>
      <c r="I755" s="465"/>
      <c r="J755" s="465"/>
    </row>
    <row r="756" spans="1:10" x14ac:dyDescent="0.25">
      <c r="A756" s="460" t="s">
        <v>530</v>
      </c>
      <c r="B756" s="461"/>
      <c r="C756" s="461"/>
      <c r="D756" s="462"/>
      <c r="E756" s="446"/>
      <c r="F756" s="446"/>
      <c r="G756" s="447"/>
      <c r="H756" s="447"/>
      <c r="I756" s="463"/>
      <c r="J756" s="463"/>
    </row>
    <row r="757" spans="1:10" x14ac:dyDescent="0.25">
      <c r="A757" s="455" t="s">
        <v>531</v>
      </c>
      <c r="B757" s="456"/>
      <c r="C757" s="456"/>
      <c r="D757" s="457"/>
      <c r="E757" s="464"/>
      <c r="F757" s="464"/>
      <c r="G757" s="464"/>
      <c r="H757" s="464"/>
      <c r="I757" s="465"/>
      <c r="J757" s="465"/>
    </row>
    <row r="758" spans="1:10" x14ac:dyDescent="0.25">
      <c r="A758" s="460" t="s">
        <v>532</v>
      </c>
      <c r="B758" s="461"/>
      <c r="C758" s="461"/>
      <c r="D758" s="462"/>
      <c r="E758" s="446"/>
      <c r="F758" s="446"/>
      <c r="G758" s="447"/>
      <c r="H758" s="447"/>
      <c r="I758" s="463"/>
      <c r="J758" s="463"/>
    </row>
    <row r="759" spans="1:10" x14ac:dyDescent="0.25">
      <c r="A759" s="455" t="s">
        <v>537</v>
      </c>
      <c r="B759" s="456"/>
      <c r="C759" s="456"/>
      <c r="D759" s="457"/>
      <c r="E759" s="458"/>
      <c r="F759" s="458"/>
      <c r="G759" s="458"/>
      <c r="H759" s="458"/>
      <c r="I759" s="459"/>
      <c r="J759" s="459"/>
    </row>
    <row r="760" spans="1:10" x14ac:dyDescent="0.25">
      <c r="A760" s="443"/>
      <c r="B760" s="444"/>
      <c r="C760" s="444"/>
      <c r="D760" s="445"/>
      <c r="E760" s="446"/>
      <c r="F760" s="446"/>
      <c r="G760" s="447"/>
      <c r="H760" s="447"/>
      <c r="I760" s="447"/>
      <c r="J760" s="447"/>
    </row>
    <row r="761" spans="1:10" x14ac:dyDescent="0.25">
      <c r="A761" s="443"/>
      <c r="B761" s="444"/>
      <c r="C761" s="444"/>
      <c r="D761" s="445"/>
      <c r="E761" s="446"/>
      <c r="F761" s="446"/>
      <c r="G761" s="447"/>
      <c r="H761" s="447"/>
      <c r="I761" s="447"/>
      <c r="J761" s="447"/>
    </row>
    <row r="762" spans="1:10" x14ac:dyDescent="0.25">
      <c r="A762" s="443"/>
      <c r="B762" s="444"/>
      <c r="C762" s="444"/>
      <c r="D762" s="445"/>
      <c r="E762" s="446"/>
      <c r="F762" s="446"/>
      <c r="G762" s="447"/>
      <c r="H762" s="447"/>
      <c r="I762" s="447"/>
      <c r="J762" s="447"/>
    </row>
    <row r="763" spans="1:10" x14ac:dyDescent="0.25">
      <c r="A763" s="448" t="s">
        <v>534</v>
      </c>
      <c r="B763" s="449"/>
      <c r="C763" s="449"/>
      <c r="D763" s="450"/>
      <c r="E763" s="451">
        <f>SUM(E753:E762)</f>
        <v>0</v>
      </c>
      <c r="F763" s="451"/>
      <c r="G763" s="451">
        <f>SUM(G753:G762)</f>
        <v>0</v>
      </c>
      <c r="H763" s="451"/>
      <c r="I763" s="451">
        <f>SUM(I753:I762)</f>
        <v>0</v>
      </c>
      <c r="J763" s="451"/>
    </row>
    <row r="764" spans="1:10" x14ac:dyDescent="0.25">
      <c r="A764" s="452" t="s">
        <v>861</v>
      </c>
      <c r="B764" s="453"/>
      <c r="C764" s="453"/>
      <c r="D764" s="453"/>
      <c r="E764" s="453"/>
      <c r="F764" s="453"/>
      <c r="G764" s="453"/>
      <c r="H764" s="453"/>
      <c r="I764" s="453"/>
      <c r="J764" s="454"/>
    </row>
    <row r="765" spans="1:10" x14ac:dyDescent="0.25">
      <c r="A765" s="429" t="s">
        <v>862</v>
      </c>
      <c r="B765" s="430"/>
      <c r="C765" s="430"/>
      <c r="D765" s="430"/>
      <c r="E765" s="430"/>
      <c r="F765" s="430"/>
      <c r="G765" s="430"/>
      <c r="H765" s="430"/>
      <c r="I765" s="430"/>
      <c r="J765" s="431"/>
    </row>
    <row r="766" spans="1:10" x14ac:dyDescent="0.25">
      <c r="A766" s="429" t="s">
        <v>863</v>
      </c>
      <c r="B766" s="430"/>
      <c r="C766" s="430"/>
      <c r="D766" s="430"/>
      <c r="E766" s="430"/>
      <c r="F766" s="430"/>
      <c r="G766" s="430"/>
      <c r="H766" s="430"/>
      <c r="I766" s="430"/>
      <c r="J766" s="431"/>
    </row>
    <row r="767" spans="1:10" x14ac:dyDescent="0.25">
      <c r="A767" s="432" t="s">
        <v>864</v>
      </c>
      <c r="B767" s="433"/>
      <c r="C767" s="433"/>
      <c r="D767" s="433"/>
      <c r="E767" s="433"/>
      <c r="F767" s="433"/>
      <c r="G767" s="433"/>
      <c r="H767" s="433"/>
      <c r="I767" s="433"/>
      <c r="J767" s="434"/>
    </row>
    <row r="768" spans="1:10" x14ac:dyDescent="0.25">
      <c r="A768" s="318"/>
      <c r="B768" s="435"/>
      <c r="C768" s="435"/>
      <c r="D768" s="435"/>
      <c r="E768" s="435"/>
      <c r="F768" s="435"/>
      <c r="G768" s="435"/>
      <c r="H768" s="435"/>
      <c r="I768" s="435"/>
      <c r="J768" s="436"/>
    </row>
    <row r="769" spans="1:10" x14ac:dyDescent="0.25">
      <c r="A769" s="437"/>
      <c r="B769" s="438"/>
      <c r="C769" s="438"/>
      <c r="D769" s="438"/>
      <c r="E769" s="438"/>
      <c r="F769" s="438"/>
      <c r="G769" s="438"/>
      <c r="H769" s="438"/>
      <c r="I769" s="438"/>
      <c r="J769" s="439"/>
    </row>
    <row r="770" spans="1:10" x14ac:dyDescent="0.25">
      <c r="A770" s="437"/>
      <c r="B770" s="438"/>
      <c r="C770" s="438"/>
      <c r="D770" s="438"/>
      <c r="E770" s="438"/>
      <c r="F770" s="438"/>
      <c r="G770" s="438"/>
      <c r="H770" s="438"/>
      <c r="I770" s="438"/>
      <c r="J770" s="439"/>
    </row>
    <row r="771" spans="1:10" x14ac:dyDescent="0.25">
      <c r="A771" s="437"/>
      <c r="B771" s="438"/>
      <c r="C771" s="438"/>
      <c r="D771" s="438"/>
      <c r="E771" s="438"/>
      <c r="F771" s="438"/>
      <c r="G771" s="438"/>
      <c r="H771" s="438"/>
      <c r="I771" s="438"/>
      <c r="J771" s="439"/>
    </row>
    <row r="772" spans="1:10" x14ac:dyDescent="0.25">
      <c r="A772" s="437"/>
      <c r="B772" s="438"/>
      <c r="C772" s="438"/>
      <c r="D772" s="438"/>
      <c r="E772" s="438"/>
      <c r="F772" s="438"/>
      <c r="G772" s="438"/>
      <c r="H772" s="438"/>
      <c r="I772" s="438"/>
      <c r="J772" s="439"/>
    </row>
    <row r="773" spans="1:10" x14ac:dyDescent="0.25">
      <c r="A773" s="437"/>
      <c r="B773" s="438"/>
      <c r="C773" s="438"/>
      <c r="D773" s="438"/>
      <c r="E773" s="438"/>
      <c r="F773" s="438"/>
      <c r="G773" s="438"/>
      <c r="H773" s="438"/>
      <c r="I773" s="438"/>
      <c r="J773" s="439"/>
    </row>
    <row r="774" spans="1:10" x14ac:dyDescent="0.25">
      <c r="A774" s="437"/>
      <c r="B774" s="438"/>
      <c r="C774" s="438"/>
      <c r="D774" s="438"/>
      <c r="E774" s="438"/>
      <c r="F774" s="438"/>
      <c r="G774" s="438"/>
      <c r="H774" s="438"/>
      <c r="I774" s="438"/>
      <c r="J774" s="439"/>
    </row>
    <row r="775" spans="1:10" x14ac:dyDescent="0.25">
      <c r="A775" s="437"/>
      <c r="B775" s="438"/>
      <c r="C775" s="438"/>
      <c r="D775" s="438"/>
      <c r="E775" s="438"/>
      <c r="F775" s="438"/>
      <c r="G775" s="438"/>
      <c r="H775" s="438"/>
      <c r="I775" s="438"/>
      <c r="J775" s="439"/>
    </row>
    <row r="776" spans="1:10" x14ac:dyDescent="0.25">
      <c r="A776" s="437"/>
      <c r="B776" s="438"/>
      <c r="C776" s="438"/>
      <c r="D776" s="438"/>
      <c r="E776" s="438"/>
      <c r="F776" s="438"/>
      <c r="G776" s="438"/>
      <c r="H776" s="438"/>
      <c r="I776" s="438"/>
      <c r="J776" s="439"/>
    </row>
    <row r="777" spans="1:10" x14ac:dyDescent="0.25">
      <c r="A777" s="437"/>
      <c r="B777" s="438"/>
      <c r="C777" s="438"/>
      <c r="D777" s="438"/>
      <c r="E777" s="438"/>
      <c r="F777" s="438"/>
      <c r="G777" s="438"/>
      <c r="H777" s="438"/>
      <c r="I777" s="438"/>
      <c r="J777" s="439"/>
    </row>
    <row r="778" spans="1:10" x14ac:dyDescent="0.25">
      <c r="A778" s="437"/>
      <c r="B778" s="438"/>
      <c r="C778" s="438"/>
      <c r="D778" s="438"/>
      <c r="E778" s="438"/>
      <c r="F778" s="438"/>
      <c r="G778" s="438"/>
      <c r="H778" s="438"/>
      <c r="I778" s="438"/>
      <c r="J778" s="439"/>
    </row>
    <row r="779" spans="1:10" x14ac:dyDescent="0.25">
      <c r="A779" s="437"/>
      <c r="B779" s="438"/>
      <c r="C779" s="438"/>
      <c r="D779" s="438"/>
      <c r="E779" s="438"/>
      <c r="F779" s="438"/>
      <c r="G779" s="438"/>
      <c r="H779" s="438"/>
      <c r="I779" s="438"/>
      <c r="J779" s="439"/>
    </row>
    <row r="780" spans="1:10" x14ac:dyDescent="0.25">
      <c r="A780" s="437"/>
      <c r="B780" s="438"/>
      <c r="C780" s="438"/>
      <c r="D780" s="438"/>
      <c r="E780" s="438"/>
      <c r="F780" s="438"/>
      <c r="G780" s="438"/>
      <c r="H780" s="438"/>
      <c r="I780" s="438"/>
      <c r="J780" s="439"/>
    </row>
    <row r="781" spans="1:10" x14ac:dyDescent="0.25">
      <c r="A781" s="437"/>
      <c r="B781" s="438"/>
      <c r="C781" s="438"/>
      <c r="D781" s="438"/>
      <c r="E781" s="438"/>
      <c r="F781" s="438"/>
      <c r="G781" s="438"/>
      <c r="H781" s="438"/>
      <c r="I781" s="438"/>
      <c r="J781" s="439"/>
    </row>
    <row r="782" spans="1:10" x14ac:dyDescent="0.25">
      <c r="A782" s="437"/>
      <c r="B782" s="438"/>
      <c r="C782" s="438"/>
      <c r="D782" s="438"/>
      <c r="E782" s="438"/>
      <c r="F782" s="438"/>
      <c r="G782" s="438"/>
      <c r="H782" s="438"/>
      <c r="I782" s="438"/>
      <c r="J782" s="439"/>
    </row>
    <row r="783" spans="1:10" x14ac:dyDescent="0.25">
      <c r="A783" s="437"/>
      <c r="B783" s="438"/>
      <c r="C783" s="438"/>
      <c r="D783" s="438"/>
      <c r="E783" s="438"/>
      <c r="F783" s="438"/>
      <c r="G783" s="438"/>
      <c r="H783" s="438"/>
      <c r="I783" s="438"/>
      <c r="J783" s="439"/>
    </row>
    <row r="784" spans="1:10" x14ac:dyDescent="0.25">
      <c r="A784" s="437"/>
      <c r="B784" s="438"/>
      <c r="C784" s="438"/>
      <c r="D784" s="438"/>
      <c r="E784" s="438"/>
      <c r="F784" s="438"/>
      <c r="G784" s="438"/>
      <c r="H784" s="438"/>
      <c r="I784" s="438"/>
      <c r="J784" s="439"/>
    </row>
    <row r="785" spans="1:10" x14ac:dyDescent="0.25">
      <c r="A785" s="437"/>
      <c r="B785" s="438"/>
      <c r="C785" s="438"/>
      <c r="D785" s="438"/>
      <c r="E785" s="438"/>
      <c r="F785" s="438"/>
      <c r="G785" s="438"/>
      <c r="H785" s="438"/>
      <c r="I785" s="438"/>
      <c r="J785" s="439"/>
    </row>
    <row r="786" spans="1:10" x14ac:dyDescent="0.25">
      <c r="A786" s="437"/>
      <c r="B786" s="438"/>
      <c r="C786" s="438"/>
      <c r="D786" s="438"/>
      <c r="E786" s="438"/>
      <c r="F786" s="438"/>
      <c r="G786" s="438"/>
      <c r="H786" s="438"/>
      <c r="I786" s="438"/>
      <c r="J786" s="439"/>
    </row>
    <row r="787" spans="1:10" x14ac:dyDescent="0.25">
      <c r="A787" s="437"/>
      <c r="B787" s="438"/>
      <c r="C787" s="438"/>
      <c r="D787" s="438"/>
      <c r="E787" s="438"/>
      <c r="F787" s="438"/>
      <c r="G787" s="438"/>
      <c r="H787" s="438"/>
      <c r="I787" s="438"/>
      <c r="J787" s="439"/>
    </row>
    <row r="788" spans="1:10" x14ac:dyDescent="0.25">
      <c r="A788" s="437"/>
      <c r="B788" s="438"/>
      <c r="C788" s="438"/>
      <c r="D788" s="438"/>
      <c r="E788" s="438"/>
      <c r="F788" s="438"/>
      <c r="G788" s="438"/>
      <c r="H788" s="438"/>
      <c r="I788" s="438"/>
      <c r="J788" s="439"/>
    </row>
    <row r="789" spans="1:10" x14ac:dyDescent="0.25">
      <c r="A789" s="437"/>
      <c r="B789" s="438"/>
      <c r="C789" s="438"/>
      <c r="D789" s="438"/>
      <c r="E789" s="438"/>
      <c r="F789" s="438"/>
      <c r="G789" s="438"/>
      <c r="H789" s="438"/>
      <c r="I789" s="438"/>
      <c r="J789" s="439"/>
    </row>
    <row r="790" spans="1:10" x14ac:dyDescent="0.25">
      <c r="A790" s="437"/>
      <c r="B790" s="438"/>
      <c r="C790" s="438"/>
      <c r="D790" s="438"/>
      <c r="E790" s="438"/>
      <c r="F790" s="438"/>
      <c r="G790" s="438"/>
      <c r="H790" s="438"/>
      <c r="I790" s="438"/>
      <c r="J790" s="439"/>
    </row>
    <row r="791" spans="1:10" x14ac:dyDescent="0.25">
      <c r="A791" s="437"/>
      <c r="B791" s="438"/>
      <c r="C791" s="438"/>
      <c r="D791" s="438"/>
      <c r="E791" s="438"/>
      <c r="F791" s="438"/>
      <c r="G791" s="438"/>
      <c r="H791" s="438"/>
      <c r="I791" s="438"/>
      <c r="J791" s="439"/>
    </row>
    <row r="792" spans="1:10" x14ac:dyDescent="0.25">
      <c r="A792" s="437"/>
      <c r="B792" s="438"/>
      <c r="C792" s="438"/>
      <c r="D792" s="438"/>
      <c r="E792" s="438"/>
      <c r="F792" s="438"/>
      <c r="G792" s="438"/>
      <c r="H792" s="438"/>
      <c r="I792" s="438"/>
      <c r="J792" s="439"/>
    </row>
    <row r="793" spans="1:10" x14ac:dyDescent="0.25">
      <c r="A793" s="437"/>
      <c r="B793" s="438"/>
      <c r="C793" s="438"/>
      <c r="D793" s="438"/>
      <c r="E793" s="438"/>
      <c r="F793" s="438"/>
      <c r="G793" s="438"/>
      <c r="H793" s="438"/>
      <c r="I793" s="438"/>
      <c r="J793" s="439"/>
    </row>
    <row r="794" spans="1:10" x14ac:dyDescent="0.25">
      <c r="A794" s="437"/>
      <c r="B794" s="438"/>
      <c r="C794" s="438"/>
      <c r="D794" s="438"/>
      <c r="E794" s="438"/>
      <c r="F794" s="438"/>
      <c r="G794" s="438"/>
      <c r="H794" s="438"/>
      <c r="I794" s="438"/>
      <c r="J794" s="439"/>
    </row>
    <row r="795" spans="1:10" x14ac:dyDescent="0.25">
      <c r="A795" s="437"/>
      <c r="B795" s="438"/>
      <c r="C795" s="438"/>
      <c r="D795" s="438"/>
      <c r="E795" s="438"/>
      <c r="F795" s="438"/>
      <c r="G795" s="438"/>
      <c r="H795" s="438"/>
      <c r="I795" s="438"/>
      <c r="J795" s="439"/>
    </row>
    <row r="796" spans="1:10" x14ac:dyDescent="0.25">
      <c r="A796" s="437"/>
      <c r="B796" s="438"/>
      <c r="C796" s="438"/>
      <c r="D796" s="438"/>
      <c r="E796" s="438"/>
      <c r="F796" s="438"/>
      <c r="G796" s="438"/>
      <c r="H796" s="438"/>
      <c r="I796" s="438"/>
      <c r="J796" s="439"/>
    </row>
    <row r="797" spans="1:10" x14ac:dyDescent="0.25">
      <c r="A797" s="437"/>
      <c r="B797" s="438"/>
      <c r="C797" s="438"/>
      <c r="D797" s="438"/>
      <c r="E797" s="438"/>
      <c r="F797" s="438"/>
      <c r="G797" s="438"/>
      <c r="H797" s="438"/>
      <c r="I797" s="438"/>
      <c r="J797" s="439"/>
    </row>
    <row r="798" spans="1:10" x14ac:dyDescent="0.25">
      <c r="A798" s="437"/>
      <c r="B798" s="438"/>
      <c r="C798" s="438"/>
      <c r="D798" s="438"/>
      <c r="E798" s="438"/>
      <c r="F798" s="438"/>
      <c r="G798" s="438"/>
      <c r="H798" s="438"/>
      <c r="I798" s="438"/>
      <c r="J798" s="439"/>
    </row>
    <row r="799" spans="1:10" x14ac:dyDescent="0.25">
      <c r="A799" s="437"/>
      <c r="B799" s="438"/>
      <c r="C799" s="438"/>
      <c r="D799" s="438"/>
      <c r="E799" s="438"/>
      <c r="F799" s="438"/>
      <c r="G799" s="438"/>
      <c r="H799" s="438"/>
      <c r="I799" s="438"/>
      <c r="J799" s="439"/>
    </row>
    <row r="800" spans="1:10" x14ac:dyDescent="0.25">
      <c r="A800" s="437"/>
      <c r="B800" s="438"/>
      <c r="C800" s="438"/>
      <c r="D800" s="438"/>
      <c r="E800" s="438"/>
      <c r="F800" s="438"/>
      <c r="G800" s="438"/>
      <c r="H800" s="438"/>
      <c r="I800" s="438"/>
      <c r="J800" s="439"/>
    </row>
    <row r="801" spans="1:10" x14ac:dyDescent="0.25">
      <c r="A801" s="437"/>
      <c r="B801" s="438"/>
      <c r="C801" s="438"/>
      <c r="D801" s="438"/>
      <c r="E801" s="438"/>
      <c r="F801" s="438"/>
      <c r="G801" s="438"/>
      <c r="H801" s="438"/>
      <c r="I801" s="438"/>
      <c r="J801" s="439"/>
    </row>
    <row r="802" spans="1:10" x14ac:dyDescent="0.25">
      <c r="A802" s="440"/>
      <c r="B802" s="441"/>
      <c r="C802" s="441"/>
      <c r="D802" s="441"/>
      <c r="E802" s="441"/>
      <c r="F802" s="441"/>
      <c r="G802" s="441"/>
      <c r="H802" s="441"/>
      <c r="I802" s="441"/>
      <c r="J802" s="442"/>
    </row>
    <row r="804" spans="1:10" ht="15.6" x14ac:dyDescent="0.3">
      <c r="A804" s="376" t="s">
        <v>848</v>
      </c>
      <c r="B804" s="377"/>
      <c r="C804" s="377"/>
      <c r="D804" s="377"/>
      <c r="E804" s="377"/>
      <c r="F804" s="377"/>
      <c r="G804" s="377"/>
      <c r="H804" s="374" t="str">
        <f>'CONTACT INFORMATION'!$A$24</f>
        <v>Napa</v>
      </c>
      <c r="I804" s="374"/>
      <c r="J804" s="375"/>
    </row>
    <row r="805" spans="1:10" ht="8.1" customHeight="1" x14ac:dyDescent="0.25">
      <c r="A805" s="163"/>
      <c r="B805" s="163"/>
      <c r="C805" s="163"/>
      <c r="D805" s="163"/>
      <c r="E805" s="163"/>
      <c r="F805" s="163"/>
      <c r="G805" s="163"/>
      <c r="H805" s="163"/>
      <c r="I805" s="163"/>
      <c r="J805" s="163"/>
    </row>
    <row r="806" spans="1:10" ht="13.8" x14ac:dyDescent="0.25">
      <c r="A806" s="466" t="s">
        <v>867</v>
      </c>
      <c r="B806" s="467"/>
      <c r="C806" s="467"/>
      <c r="D806" s="467"/>
      <c r="E806" s="467"/>
      <c r="F806" s="467"/>
      <c r="G806" s="467"/>
      <c r="H806" s="467"/>
      <c r="I806" s="467"/>
      <c r="J806" s="468"/>
    </row>
    <row r="807" spans="1:10" x14ac:dyDescent="0.25">
      <c r="A807" s="469" t="s">
        <v>854</v>
      </c>
      <c r="B807" s="470"/>
      <c r="C807" s="470"/>
      <c r="D807" s="471"/>
      <c r="E807" s="472"/>
      <c r="F807" s="473"/>
      <c r="G807" s="473"/>
      <c r="H807" s="473"/>
      <c r="I807" s="473"/>
      <c r="J807" s="474"/>
    </row>
    <row r="808" spans="1:10" x14ac:dyDescent="0.25">
      <c r="A808" s="478" t="s">
        <v>853</v>
      </c>
      <c r="B808" s="479"/>
      <c r="C808" s="479"/>
      <c r="D808" s="480"/>
      <c r="E808" s="475"/>
      <c r="F808" s="476"/>
      <c r="G808" s="476"/>
      <c r="H808" s="476"/>
      <c r="I808" s="476"/>
      <c r="J808" s="477"/>
    </row>
    <row r="809" spans="1:10" x14ac:dyDescent="0.25">
      <c r="A809" s="481" t="s">
        <v>808</v>
      </c>
      <c r="B809" s="482"/>
      <c r="C809" s="482"/>
      <c r="D809" s="483"/>
      <c r="E809" s="484"/>
      <c r="F809" s="485"/>
      <c r="G809" s="485"/>
      <c r="H809" s="485"/>
      <c r="I809" s="485"/>
      <c r="J809" s="486"/>
    </row>
    <row r="810" spans="1:10" ht="27" customHeight="1" x14ac:dyDescent="0.25">
      <c r="A810" s="157"/>
      <c r="B810" s="208"/>
      <c r="C810" s="208"/>
      <c r="D810" s="208"/>
      <c r="E810" s="487" t="s">
        <v>535</v>
      </c>
      <c r="F810" s="488"/>
      <c r="G810" s="487" t="s">
        <v>533</v>
      </c>
      <c r="H810" s="488"/>
      <c r="I810" s="489" t="s">
        <v>849</v>
      </c>
      <c r="J810" s="490"/>
    </row>
    <row r="811" spans="1:10" x14ac:dyDescent="0.25">
      <c r="A811" s="455" t="s">
        <v>527</v>
      </c>
      <c r="B811" s="456"/>
      <c r="C811" s="456"/>
      <c r="D811" s="457"/>
      <c r="E811" s="464"/>
      <c r="F811" s="464"/>
      <c r="G811" s="464"/>
      <c r="H811" s="464"/>
      <c r="I811" s="465"/>
      <c r="J811" s="465"/>
    </row>
    <row r="812" spans="1:10" x14ac:dyDescent="0.25">
      <c r="A812" s="460" t="s">
        <v>528</v>
      </c>
      <c r="B812" s="461"/>
      <c r="C812" s="461"/>
      <c r="D812" s="462"/>
      <c r="E812" s="446"/>
      <c r="F812" s="446"/>
      <c r="G812" s="447"/>
      <c r="H812" s="447"/>
      <c r="I812" s="463"/>
      <c r="J812" s="463"/>
    </row>
    <row r="813" spans="1:10" x14ac:dyDescent="0.25">
      <c r="A813" s="455" t="s">
        <v>529</v>
      </c>
      <c r="B813" s="456"/>
      <c r="C813" s="456"/>
      <c r="D813" s="457"/>
      <c r="E813" s="464"/>
      <c r="F813" s="464"/>
      <c r="G813" s="464"/>
      <c r="H813" s="464"/>
      <c r="I813" s="465"/>
      <c r="J813" s="465"/>
    </row>
    <row r="814" spans="1:10" x14ac:dyDescent="0.25">
      <c r="A814" s="460" t="s">
        <v>530</v>
      </c>
      <c r="B814" s="461"/>
      <c r="C814" s="461"/>
      <c r="D814" s="462"/>
      <c r="E814" s="446"/>
      <c r="F814" s="446"/>
      <c r="G814" s="447"/>
      <c r="H814" s="447"/>
      <c r="I814" s="463"/>
      <c r="J814" s="463"/>
    </row>
    <row r="815" spans="1:10" x14ac:dyDescent="0.25">
      <c r="A815" s="455" t="s">
        <v>531</v>
      </c>
      <c r="B815" s="456"/>
      <c r="C815" s="456"/>
      <c r="D815" s="457"/>
      <c r="E815" s="464"/>
      <c r="F815" s="464"/>
      <c r="G815" s="464"/>
      <c r="H815" s="464"/>
      <c r="I815" s="465"/>
      <c r="J815" s="465"/>
    </row>
    <row r="816" spans="1:10" x14ac:dyDescent="0.25">
      <c r="A816" s="460" t="s">
        <v>532</v>
      </c>
      <c r="B816" s="461"/>
      <c r="C816" s="461"/>
      <c r="D816" s="462"/>
      <c r="E816" s="446"/>
      <c r="F816" s="446"/>
      <c r="G816" s="447"/>
      <c r="H816" s="447"/>
      <c r="I816" s="463"/>
      <c r="J816" s="463"/>
    </row>
    <row r="817" spans="1:10" x14ac:dyDescent="0.25">
      <c r="A817" s="455" t="s">
        <v>537</v>
      </c>
      <c r="B817" s="456"/>
      <c r="C817" s="456"/>
      <c r="D817" s="457"/>
      <c r="E817" s="458"/>
      <c r="F817" s="458"/>
      <c r="G817" s="458"/>
      <c r="H817" s="458"/>
      <c r="I817" s="459"/>
      <c r="J817" s="459"/>
    </row>
    <row r="818" spans="1:10" x14ac:dyDescent="0.25">
      <c r="A818" s="443"/>
      <c r="B818" s="444"/>
      <c r="C818" s="444"/>
      <c r="D818" s="445"/>
      <c r="E818" s="446"/>
      <c r="F818" s="446"/>
      <c r="G818" s="447"/>
      <c r="H818" s="447"/>
      <c r="I818" s="447"/>
      <c r="J818" s="447"/>
    </row>
    <row r="819" spans="1:10" x14ac:dyDescent="0.25">
      <c r="A819" s="443"/>
      <c r="B819" s="444"/>
      <c r="C819" s="444"/>
      <c r="D819" s="445"/>
      <c r="E819" s="446"/>
      <c r="F819" s="446"/>
      <c r="G819" s="447"/>
      <c r="H819" s="447"/>
      <c r="I819" s="447"/>
      <c r="J819" s="447"/>
    </row>
    <row r="820" spans="1:10" x14ac:dyDescent="0.25">
      <c r="A820" s="443"/>
      <c r="B820" s="444"/>
      <c r="C820" s="444"/>
      <c r="D820" s="445"/>
      <c r="E820" s="446"/>
      <c r="F820" s="446"/>
      <c r="G820" s="447"/>
      <c r="H820" s="447"/>
      <c r="I820" s="447"/>
      <c r="J820" s="447"/>
    </row>
    <row r="821" spans="1:10" x14ac:dyDescent="0.25">
      <c r="A821" s="448" t="s">
        <v>534</v>
      </c>
      <c r="B821" s="449"/>
      <c r="C821" s="449"/>
      <c r="D821" s="450"/>
      <c r="E821" s="451">
        <f>SUM(E811:E820)</f>
        <v>0</v>
      </c>
      <c r="F821" s="451"/>
      <c r="G821" s="451">
        <f>SUM(G811:G820)</f>
        <v>0</v>
      </c>
      <c r="H821" s="451"/>
      <c r="I821" s="451">
        <f>SUM(I811:I820)</f>
        <v>0</v>
      </c>
      <c r="J821" s="451"/>
    </row>
    <row r="822" spans="1:10" x14ac:dyDescent="0.25">
      <c r="A822" s="452" t="s">
        <v>861</v>
      </c>
      <c r="B822" s="453"/>
      <c r="C822" s="453"/>
      <c r="D822" s="453"/>
      <c r="E822" s="453"/>
      <c r="F822" s="453"/>
      <c r="G822" s="453"/>
      <c r="H822" s="453"/>
      <c r="I822" s="453"/>
      <c r="J822" s="454"/>
    </row>
    <row r="823" spans="1:10" x14ac:dyDescent="0.25">
      <c r="A823" s="429" t="s">
        <v>862</v>
      </c>
      <c r="B823" s="430"/>
      <c r="C823" s="430"/>
      <c r="D823" s="430"/>
      <c r="E823" s="430"/>
      <c r="F823" s="430"/>
      <c r="G823" s="430"/>
      <c r="H823" s="430"/>
      <c r="I823" s="430"/>
      <c r="J823" s="431"/>
    </row>
    <row r="824" spans="1:10" x14ac:dyDescent="0.25">
      <c r="A824" s="429" t="s">
        <v>863</v>
      </c>
      <c r="B824" s="430"/>
      <c r="C824" s="430"/>
      <c r="D824" s="430"/>
      <c r="E824" s="430"/>
      <c r="F824" s="430"/>
      <c r="G824" s="430"/>
      <c r="H824" s="430"/>
      <c r="I824" s="430"/>
      <c r="J824" s="431"/>
    </row>
    <row r="825" spans="1:10" x14ac:dyDescent="0.25">
      <c r="A825" s="432" t="s">
        <v>864</v>
      </c>
      <c r="B825" s="433"/>
      <c r="C825" s="433"/>
      <c r="D825" s="433"/>
      <c r="E825" s="433"/>
      <c r="F825" s="433"/>
      <c r="G825" s="433"/>
      <c r="H825" s="433"/>
      <c r="I825" s="433"/>
      <c r="J825" s="434"/>
    </row>
    <row r="826" spans="1:10" x14ac:dyDescent="0.25">
      <c r="A826" s="318"/>
      <c r="B826" s="435"/>
      <c r="C826" s="435"/>
      <c r="D826" s="435"/>
      <c r="E826" s="435"/>
      <c r="F826" s="435"/>
      <c r="G826" s="435"/>
      <c r="H826" s="435"/>
      <c r="I826" s="435"/>
      <c r="J826" s="436"/>
    </row>
    <row r="827" spans="1:10" x14ac:dyDescent="0.25">
      <c r="A827" s="437"/>
      <c r="B827" s="438"/>
      <c r="C827" s="438"/>
      <c r="D827" s="438"/>
      <c r="E827" s="438"/>
      <c r="F827" s="438"/>
      <c r="G827" s="438"/>
      <c r="H827" s="438"/>
      <c r="I827" s="438"/>
      <c r="J827" s="439"/>
    </row>
    <row r="828" spans="1:10" x14ac:dyDescent="0.25">
      <c r="A828" s="437"/>
      <c r="B828" s="438"/>
      <c r="C828" s="438"/>
      <c r="D828" s="438"/>
      <c r="E828" s="438"/>
      <c r="F828" s="438"/>
      <c r="G828" s="438"/>
      <c r="H828" s="438"/>
      <c r="I828" s="438"/>
      <c r="J828" s="439"/>
    </row>
    <row r="829" spans="1:10" x14ac:dyDescent="0.25">
      <c r="A829" s="437"/>
      <c r="B829" s="438"/>
      <c r="C829" s="438"/>
      <c r="D829" s="438"/>
      <c r="E829" s="438"/>
      <c r="F829" s="438"/>
      <c r="G829" s="438"/>
      <c r="H829" s="438"/>
      <c r="I829" s="438"/>
      <c r="J829" s="439"/>
    </row>
    <row r="830" spans="1:10" x14ac:dyDescent="0.25">
      <c r="A830" s="437"/>
      <c r="B830" s="438"/>
      <c r="C830" s="438"/>
      <c r="D830" s="438"/>
      <c r="E830" s="438"/>
      <c r="F830" s="438"/>
      <c r="G830" s="438"/>
      <c r="H830" s="438"/>
      <c r="I830" s="438"/>
      <c r="J830" s="439"/>
    </row>
    <row r="831" spans="1:10" x14ac:dyDescent="0.25">
      <c r="A831" s="437"/>
      <c r="B831" s="438"/>
      <c r="C831" s="438"/>
      <c r="D831" s="438"/>
      <c r="E831" s="438"/>
      <c r="F831" s="438"/>
      <c r="G831" s="438"/>
      <c r="H831" s="438"/>
      <c r="I831" s="438"/>
      <c r="J831" s="439"/>
    </row>
    <row r="832" spans="1:10" x14ac:dyDescent="0.25">
      <c r="A832" s="437"/>
      <c r="B832" s="438"/>
      <c r="C832" s="438"/>
      <c r="D832" s="438"/>
      <c r="E832" s="438"/>
      <c r="F832" s="438"/>
      <c r="G832" s="438"/>
      <c r="H832" s="438"/>
      <c r="I832" s="438"/>
      <c r="J832" s="439"/>
    </row>
    <row r="833" spans="1:10" x14ac:dyDescent="0.25">
      <c r="A833" s="437"/>
      <c r="B833" s="438"/>
      <c r="C833" s="438"/>
      <c r="D833" s="438"/>
      <c r="E833" s="438"/>
      <c r="F833" s="438"/>
      <c r="G833" s="438"/>
      <c r="H833" s="438"/>
      <c r="I833" s="438"/>
      <c r="J833" s="439"/>
    </row>
    <row r="834" spans="1:10" x14ac:dyDescent="0.25">
      <c r="A834" s="437"/>
      <c r="B834" s="438"/>
      <c r="C834" s="438"/>
      <c r="D834" s="438"/>
      <c r="E834" s="438"/>
      <c r="F834" s="438"/>
      <c r="G834" s="438"/>
      <c r="H834" s="438"/>
      <c r="I834" s="438"/>
      <c r="J834" s="439"/>
    </row>
    <row r="835" spans="1:10" x14ac:dyDescent="0.25">
      <c r="A835" s="437"/>
      <c r="B835" s="438"/>
      <c r="C835" s="438"/>
      <c r="D835" s="438"/>
      <c r="E835" s="438"/>
      <c r="F835" s="438"/>
      <c r="G835" s="438"/>
      <c r="H835" s="438"/>
      <c r="I835" s="438"/>
      <c r="J835" s="439"/>
    </row>
    <row r="836" spans="1:10" x14ac:dyDescent="0.25">
      <c r="A836" s="437"/>
      <c r="B836" s="438"/>
      <c r="C836" s="438"/>
      <c r="D836" s="438"/>
      <c r="E836" s="438"/>
      <c r="F836" s="438"/>
      <c r="G836" s="438"/>
      <c r="H836" s="438"/>
      <c r="I836" s="438"/>
      <c r="J836" s="439"/>
    </row>
    <row r="837" spans="1:10" x14ac:dyDescent="0.25">
      <c r="A837" s="437"/>
      <c r="B837" s="438"/>
      <c r="C837" s="438"/>
      <c r="D837" s="438"/>
      <c r="E837" s="438"/>
      <c r="F837" s="438"/>
      <c r="G837" s="438"/>
      <c r="H837" s="438"/>
      <c r="I837" s="438"/>
      <c r="J837" s="439"/>
    </row>
    <row r="838" spans="1:10" x14ac:dyDescent="0.25">
      <c r="A838" s="437"/>
      <c r="B838" s="438"/>
      <c r="C838" s="438"/>
      <c r="D838" s="438"/>
      <c r="E838" s="438"/>
      <c r="F838" s="438"/>
      <c r="G838" s="438"/>
      <c r="H838" s="438"/>
      <c r="I838" s="438"/>
      <c r="J838" s="439"/>
    </row>
    <row r="839" spans="1:10" x14ac:dyDescent="0.25">
      <c r="A839" s="437"/>
      <c r="B839" s="438"/>
      <c r="C839" s="438"/>
      <c r="D839" s="438"/>
      <c r="E839" s="438"/>
      <c r="F839" s="438"/>
      <c r="G839" s="438"/>
      <c r="H839" s="438"/>
      <c r="I839" s="438"/>
      <c r="J839" s="439"/>
    </row>
    <row r="840" spans="1:10" x14ac:dyDescent="0.25">
      <c r="A840" s="437"/>
      <c r="B840" s="438"/>
      <c r="C840" s="438"/>
      <c r="D840" s="438"/>
      <c r="E840" s="438"/>
      <c r="F840" s="438"/>
      <c r="G840" s="438"/>
      <c r="H840" s="438"/>
      <c r="I840" s="438"/>
      <c r="J840" s="439"/>
    </row>
    <row r="841" spans="1:10" x14ac:dyDescent="0.25">
      <c r="A841" s="437"/>
      <c r="B841" s="438"/>
      <c r="C841" s="438"/>
      <c r="D841" s="438"/>
      <c r="E841" s="438"/>
      <c r="F841" s="438"/>
      <c r="G841" s="438"/>
      <c r="H841" s="438"/>
      <c r="I841" s="438"/>
      <c r="J841" s="439"/>
    </row>
    <row r="842" spans="1:10" x14ac:dyDescent="0.25">
      <c r="A842" s="437"/>
      <c r="B842" s="438"/>
      <c r="C842" s="438"/>
      <c r="D842" s="438"/>
      <c r="E842" s="438"/>
      <c r="F842" s="438"/>
      <c r="G842" s="438"/>
      <c r="H842" s="438"/>
      <c r="I842" s="438"/>
      <c r="J842" s="439"/>
    </row>
    <row r="843" spans="1:10" x14ac:dyDescent="0.25">
      <c r="A843" s="437"/>
      <c r="B843" s="438"/>
      <c r="C843" s="438"/>
      <c r="D843" s="438"/>
      <c r="E843" s="438"/>
      <c r="F843" s="438"/>
      <c r="G843" s="438"/>
      <c r="H843" s="438"/>
      <c r="I843" s="438"/>
      <c r="J843" s="439"/>
    </row>
    <row r="844" spans="1:10" x14ac:dyDescent="0.25">
      <c r="A844" s="437"/>
      <c r="B844" s="438"/>
      <c r="C844" s="438"/>
      <c r="D844" s="438"/>
      <c r="E844" s="438"/>
      <c r="F844" s="438"/>
      <c r="G844" s="438"/>
      <c r="H844" s="438"/>
      <c r="I844" s="438"/>
      <c r="J844" s="439"/>
    </row>
    <row r="845" spans="1:10" x14ac:dyDescent="0.25">
      <c r="A845" s="437"/>
      <c r="B845" s="438"/>
      <c r="C845" s="438"/>
      <c r="D845" s="438"/>
      <c r="E845" s="438"/>
      <c r="F845" s="438"/>
      <c r="G845" s="438"/>
      <c r="H845" s="438"/>
      <c r="I845" s="438"/>
      <c r="J845" s="439"/>
    </row>
    <row r="846" spans="1:10" x14ac:dyDescent="0.25">
      <c r="A846" s="437"/>
      <c r="B846" s="438"/>
      <c r="C846" s="438"/>
      <c r="D846" s="438"/>
      <c r="E846" s="438"/>
      <c r="F846" s="438"/>
      <c r="G846" s="438"/>
      <c r="H846" s="438"/>
      <c r="I846" s="438"/>
      <c r="J846" s="439"/>
    </row>
    <row r="847" spans="1:10" x14ac:dyDescent="0.25">
      <c r="A847" s="437"/>
      <c r="B847" s="438"/>
      <c r="C847" s="438"/>
      <c r="D847" s="438"/>
      <c r="E847" s="438"/>
      <c r="F847" s="438"/>
      <c r="G847" s="438"/>
      <c r="H847" s="438"/>
      <c r="I847" s="438"/>
      <c r="J847" s="439"/>
    </row>
    <row r="848" spans="1:10" x14ac:dyDescent="0.25">
      <c r="A848" s="437"/>
      <c r="B848" s="438"/>
      <c r="C848" s="438"/>
      <c r="D848" s="438"/>
      <c r="E848" s="438"/>
      <c r="F848" s="438"/>
      <c r="G848" s="438"/>
      <c r="H848" s="438"/>
      <c r="I848" s="438"/>
      <c r="J848" s="439"/>
    </row>
    <row r="849" spans="1:10" x14ac:dyDescent="0.25">
      <c r="A849" s="437"/>
      <c r="B849" s="438"/>
      <c r="C849" s="438"/>
      <c r="D849" s="438"/>
      <c r="E849" s="438"/>
      <c r="F849" s="438"/>
      <c r="G849" s="438"/>
      <c r="H849" s="438"/>
      <c r="I849" s="438"/>
      <c r="J849" s="439"/>
    </row>
    <row r="850" spans="1:10" x14ac:dyDescent="0.25">
      <c r="A850" s="437"/>
      <c r="B850" s="438"/>
      <c r="C850" s="438"/>
      <c r="D850" s="438"/>
      <c r="E850" s="438"/>
      <c r="F850" s="438"/>
      <c r="G850" s="438"/>
      <c r="H850" s="438"/>
      <c r="I850" s="438"/>
      <c r="J850" s="439"/>
    </row>
    <row r="851" spans="1:10" x14ac:dyDescent="0.25">
      <c r="A851" s="437"/>
      <c r="B851" s="438"/>
      <c r="C851" s="438"/>
      <c r="D851" s="438"/>
      <c r="E851" s="438"/>
      <c r="F851" s="438"/>
      <c r="G851" s="438"/>
      <c r="H851" s="438"/>
      <c r="I851" s="438"/>
      <c r="J851" s="439"/>
    </row>
    <row r="852" spans="1:10" x14ac:dyDescent="0.25">
      <c r="A852" s="437"/>
      <c r="B852" s="438"/>
      <c r="C852" s="438"/>
      <c r="D852" s="438"/>
      <c r="E852" s="438"/>
      <c r="F852" s="438"/>
      <c r="G852" s="438"/>
      <c r="H852" s="438"/>
      <c r="I852" s="438"/>
      <c r="J852" s="439"/>
    </row>
    <row r="853" spans="1:10" x14ac:dyDescent="0.25">
      <c r="A853" s="437"/>
      <c r="B853" s="438"/>
      <c r="C853" s="438"/>
      <c r="D853" s="438"/>
      <c r="E853" s="438"/>
      <c r="F853" s="438"/>
      <c r="G853" s="438"/>
      <c r="H853" s="438"/>
      <c r="I853" s="438"/>
      <c r="J853" s="439"/>
    </row>
    <row r="854" spans="1:10" x14ac:dyDescent="0.25">
      <c r="A854" s="437"/>
      <c r="B854" s="438"/>
      <c r="C854" s="438"/>
      <c r="D854" s="438"/>
      <c r="E854" s="438"/>
      <c r="F854" s="438"/>
      <c r="G854" s="438"/>
      <c r="H854" s="438"/>
      <c r="I854" s="438"/>
      <c r="J854" s="439"/>
    </row>
    <row r="855" spans="1:10" x14ac:dyDescent="0.25">
      <c r="A855" s="437"/>
      <c r="B855" s="438"/>
      <c r="C855" s="438"/>
      <c r="D855" s="438"/>
      <c r="E855" s="438"/>
      <c r="F855" s="438"/>
      <c r="G855" s="438"/>
      <c r="H855" s="438"/>
      <c r="I855" s="438"/>
      <c r="J855" s="439"/>
    </row>
    <row r="856" spans="1:10" x14ac:dyDescent="0.25">
      <c r="A856" s="437"/>
      <c r="B856" s="438"/>
      <c r="C856" s="438"/>
      <c r="D856" s="438"/>
      <c r="E856" s="438"/>
      <c r="F856" s="438"/>
      <c r="G856" s="438"/>
      <c r="H856" s="438"/>
      <c r="I856" s="438"/>
      <c r="J856" s="439"/>
    </row>
    <row r="857" spans="1:10" x14ac:dyDescent="0.25">
      <c r="A857" s="437"/>
      <c r="B857" s="438"/>
      <c r="C857" s="438"/>
      <c r="D857" s="438"/>
      <c r="E857" s="438"/>
      <c r="F857" s="438"/>
      <c r="G857" s="438"/>
      <c r="H857" s="438"/>
      <c r="I857" s="438"/>
      <c r="J857" s="439"/>
    </row>
    <row r="858" spans="1:10" x14ac:dyDescent="0.25">
      <c r="A858" s="437"/>
      <c r="B858" s="438"/>
      <c r="C858" s="438"/>
      <c r="D858" s="438"/>
      <c r="E858" s="438"/>
      <c r="F858" s="438"/>
      <c r="G858" s="438"/>
      <c r="H858" s="438"/>
      <c r="I858" s="438"/>
      <c r="J858" s="439"/>
    </row>
    <row r="859" spans="1:10" x14ac:dyDescent="0.25">
      <c r="A859" s="437"/>
      <c r="B859" s="438"/>
      <c r="C859" s="438"/>
      <c r="D859" s="438"/>
      <c r="E859" s="438"/>
      <c r="F859" s="438"/>
      <c r="G859" s="438"/>
      <c r="H859" s="438"/>
      <c r="I859" s="438"/>
      <c r="J859" s="439"/>
    </row>
    <row r="860" spans="1:10" x14ac:dyDescent="0.25">
      <c r="A860" s="440"/>
      <c r="B860" s="441"/>
      <c r="C860" s="441"/>
      <c r="D860" s="441"/>
      <c r="E860" s="441"/>
      <c r="F860" s="441"/>
      <c r="G860" s="441"/>
      <c r="H860" s="441"/>
      <c r="I860" s="441"/>
      <c r="J860" s="442"/>
    </row>
    <row r="862" spans="1:10" ht="15.6" x14ac:dyDescent="0.3">
      <c r="A862" s="376" t="s">
        <v>848</v>
      </c>
      <c r="B862" s="377"/>
      <c r="C862" s="377"/>
      <c r="D862" s="377"/>
      <c r="E862" s="377"/>
      <c r="F862" s="377"/>
      <c r="G862" s="377"/>
      <c r="H862" s="374" t="str">
        <f>'CONTACT INFORMATION'!$A$24</f>
        <v>Napa</v>
      </c>
      <c r="I862" s="374"/>
      <c r="J862" s="375"/>
    </row>
    <row r="863" spans="1:10" ht="8.1" customHeight="1" x14ac:dyDescent="0.25">
      <c r="A863" s="200"/>
      <c r="B863" s="201"/>
      <c r="C863" s="201"/>
      <c r="D863" s="201"/>
      <c r="E863" s="201"/>
      <c r="F863" s="201"/>
      <c r="G863" s="201"/>
      <c r="H863" s="201"/>
      <c r="I863" s="201"/>
      <c r="J863" s="202"/>
    </row>
    <row r="864" spans="1:10" ht="13.8" x14ac:dyDescent="0.25">
      <c r="A864" s="466" t="s">
        <v>868</v>
      </c>
      <c r="B864" s="467"/>
      <c r="C864" s="467"/>
      <c r="D864" s="467"/>
      <c r="E864" s="467"/>
      <c r="F864" s="467"/>
      <c r="G864" s="467"/>
      <c r="H864" s="467"/>
      <c r="I864" s="467"/>
      <c r="J864" s="468"/>
    </row>
    <row r="865" spans="1:10" x14ac:dyDescent="0.25">
      <c r="A865" s="469" t="s">
        <v>854</v>
      </c>
      <c r="B865" s="470"/>
      <c r="C865" s="470"/>
      <c r="D865" s="471"/>
      <c r="E865" s="472"/>
      <c r="F865" s="473"/>
      <c r="G865" s="473"/>
      <c r="H865" s="473"/>
      <c r="I865" s="473"/>
      <c r="J865" s="474"/>
    </row>
    <row r="866" spans="1:10" x14ac:dyDescent="0.25">
      <c r="A866" s="478" t="s">
        <v>853</v>
      </c>
      <c r="B866" s="479"/>
      <c r="C866" s="479"/>
      <c r="D866" s="480"/>
      <c r="E866" s="475"/>
      <c r="F866" s="476"/>
      <c r="G866" s="476"/>
      <c r="H866" s="476"/>
      <c r="I866" s="476"/>
      <c r="J866" s="477"/>
    </row>
    <row r="867" spans="1:10" x14ac:dyDescent="0.25">
      <c r="A867" s="481" t="s">
        <v>808</v>
      </c>
      <c r="B867" s="482"/>
      <c r="C867" s="482"/>
      <c r="D867" s="483"/>
      <c r="E867" s="484"/>
      <c r="F867" s="485"/>
      <c r="G867" s="485"/>
      <c r="H867" s="485"/>
      <c r="I867" s="485"/>
      <c r="J867" s="486"/>
    </row>
    <row r="868" spans="1:10" ht="27" customHeight="1" x14ac:dyDescent="0.25">
      <c r="A868" s="157"/>
      <c r="B868" s="208"/>
      <c r="C868" s="208"/>
      <c r="D868" s="208"/>
      <c r="E868" s="487" t="s">
        <v>535</v>
      </c>
      <c r="F868" s="488"/>
      <c r="G868" s="487" t="s">
        <v>533</v>
      </c>
      <c r="H868" s="488"/>
      <c r="I868" s="489" t="s">
        <v>849</v>
      </c>
      <c r="J868" s="490"/>
    </row>
    <row r="869" spans="1:10" x14ac:dyDescent="0.25">
      <c r="A869" s="455" t="s">
        <v>527</v>
      </c>
      <c r="B869" s="456"/>
      <c r="C869" s="456"/>
      <c r="D869" s="457"/>
      <c r="E869" s="464"/>
      <c r="F869" s="464"/>
      <c r="G869" s="464"/>
      <c r="H869" s="464"/>
      <c r="I869" s="465"/>
      <c r="J869" s="465"/>
    </row>
    <row r="870" spans="1:10" x14ac:dyDescent="0.25">
      <c r="A870" s="460" t="s">
        <v>528</v>
      </c>
      <c r="B870" s="461"/>
      <c r="C870" s="461"/>
      <c r="D870" s="462"/>
      <c r="E870" s="446"/>
      <c r="F870" s="446"/>
      <c r="G870" s="447"/>
      <c r="H870" s="447"/>
      <c r="I870" s="463"/>
      <c r="J870" s="463"/>
    </row>
    <row r="871" spans="1:10" x14ac:dyDescent="0.25">
      <c r="A871" s="455" t="s">
        <v>529</v>
      </c>
      <c r="B871" s="456"/>
      <c r="C871" s="456"/>
      <c r="D871" s="457"/>
      <c r="E871" s="464"/>
      <c r="F871" s="464"/>
      <c r="G871" s="464"/>
      <c r="H871" s="464"/>
      <c r="I871" s="465"/>
      <c r="J871" s="465"/>
    </row>
    <row r="872" spans="1:10" x14ac:dyDescent="0.25">
      <c r="A872" s="460" t="s">
        <v>530</v>
      </c>
      <c r="B872" s="461"/>
      <c r="C872" s="461"/>
      <c r="D872" s="462"/>
      <c r="E872" s="446"/>
      <c r="F872" s="446"/>
      <c r="G872" s="447"/>
      <c r="H872" s="447"/>
      <c r="I872" s="463"/>
      <c r="J872" s="463"/>
    </row>
    <row r="873" spans="1:10" x14ac:dyDescent="0.25">
      <c r="A873" s="455" t="s">
        <v>531</v>
      </c>
      <c r="B873" s="456"/>
      <c r="C873" s="456"/>
      <c r="D873" s="457"/>
      <c r="E873" s="464"/>
      <c r="F873" s="464"/>
      <c r="G873" s="464"/>
      <c r="H873" s="464"/>
      <c r="I873" s="465"/>
      <c r="J873" s="465"/>
    </row>
    <row r="874" spans="1:10" x14ac:dyDescent="0.25">
      <c r="A874" s="460" t="s">
        <v>532</v>
      </c>
      <c r="B874" s="461"/>
      <c r="C874" s="461"/>
      <c r="D874" s="462"/>
      <c r="E874" s="446"/>
      <c r="F874" s="446"/>
      <c r="G874" s="447"/>
      <c r="H874" s="447"/>
      <c r="I874" s="463"/>
      <c r="J874" s="463"/>
    </row>
    <row r="875" spans="1:10" x14ac:dyDescent="0.25">
      <c r="A875" s="455" t="s">
        <v>537</v>
      </c>
      <c r="B875" s="456"/>
      <c r="C875" s="456"/>
      <c r="D875" s="457"/>
      <c r="E875" s="458"/>
      <c r="F875" s="458"/>
      <c r="G875" s="458"/>
      <c r="H875" s="458"/>
      <c r="I875" s="459"/>
      <c r="J875" s="459"/>
    </row>
    <row r="876" spans="1:10" x14ac:dyDescent="0.25">
      <c r="A876" s="443"/>
      <c r="B876" s="444"/>
      <c r="C876" s="444"/>
      <c r="D876" s="445"/>
      <c r="E876" s="446"/>
      <c r="F876" s="446"/>
      <c r="G876" s="447"/>
      <c r="H876" s="447"/>
      <c r="I876" s="447"/>
      <c r="J876" s="447"/>
    </row>
    <row r="877" spans="1:10" x14ac:dyDescent="0.25">
      <c r="A877" s="443"/>
      <c r="B877" s="444"/>
      <c r="C877" s="444"/>
      <c r="D877" s="445"/>
      <c r="E877" s="446"/>
      <c r="F877" s="446"/>
      <c r="G877" s="447"/>
      <c r="H877" s="447"/>
      <c r="I877" s="447"/>
      <c r="J877" s="447"/>
    </row>
    <row r="878" spans="1:10" x14ac:dyDescent="0.25">
      <c r="A878" s="443"/>
      <c r="B878" s="444"/>
      <c r="C878" s="444"/>
      <c r="D878" s="445"/>
      <c r="E878" s="446"/>
      <c r="F878" s="446"/>
      <c r="G878" s="447"/>
      <c r="H878" s="447"/>
      <c r="I878" s="447"/>
      <c r="J878" s="447"/>
    </row>
    <row r="879" spans="1:10" x14ac:dyDescent="0.25">
      <c r="A879" s="448" t="s">
        <v>534</v>
      </c>
      <c r="B879" s="449"/>
      <c r="C879" s="449"/>
      <c r="D879" s="450"/>
      <c r="E879" s="451">
        <f>SUM(E869:E878)</f>
        <v>0</v>
      </c>
      <c r="F879" s="451"/>
      <c r="G879" s="451">
        <f>SUM(G869:G878)</f>
        <v>0</v>
      </c>
      <c r="H879" s="451"/>
      <c r="I879" s="451">
        <f>SUM(I869:I878)</f>
        <v>0</v>
      </c>
      <c r="J879" s="451"/>
    </row>
    <row r="880" spans="1:10" x14ac:dyDescent="0.25">
      <c r="A880" s="452" t="s">
        <v>861</v>
      </c>
      <c r="B880" s="453"/>
      <c r="C880" s="453"/>
      <c r="D880" s="453"/>
      <c r="E880" s="453"/>
      <c r="F880" s="453"/>
      <c r="G880" s="453"/>
      <c r="H880" s="453"/>
      <c r="I880" s="453"/>
      <c r="J880" s="454"/>
    </row>
    <row r="881" spans="1:10" x14ac:dyDescent="0.25">
      <c r="A881" s="429" t="s">
        <v>862</v>
      </c>
      <c r="B881" s="430"/>
      <c r="C881" s="430"/>
      <c r="D881" s="430"/>
      <c r="E881" s="430"/>
      <c r="F881" s="430"/>
      <c r="G881" s="430"/>
      <c r="H881" s="430"/>
      <c r="I881" s="430"/>
      <c r="J881" s="431"/>
    </row>
    <row r="882" spans="1:10" x14ac:dyDescent="0.25">
      <c r="A882" s="429" t="s">
        <v>863</v>
      </c>
      <c r="B882" s="430"/>
      <c r="C882" s="430"/>
      <c r="D882" s="430"/>
      <c r="E882" s="430"/>
      <c r="F882" s="430"/>
      <c r="G882" s="430"/>
      <c r="H882" s="430"/>
      <c r="I882" s="430"/>
      <c r="J882" s="431"/>
    </row>
    <row r="883" spans="1:10" x14ac:dyDescent="0.25">
      <c r="A883" s="432" t="s">
        <v>864</v>
      </c>
      <c r="B883" s="433"/>
      <c r="C883" s="433"/>
      <c r="D883" s="433"/>
      <c r="E883" s="433"/>
      <c r="F883" s="433"/>
      <c r="G883" s="433"/>
      <c r="H883" s="433"/>
      <c r="I883" s="433"/>
      <c r="J883" s="434"/>
    </row>
    <row r="884" spans="1:10" x14ac:dyDescent="0.25">
      <c r="A884" s="318"/>
      <c r="B884" s="435"/>
      <c r="C884" s="435"/>
      <c r="D884" s="435"/>
      <c r="E884" s="435"/>
      <c r="F884" s="435"/>
      <c r="G884" s="435"/>
      <c r="H884" s="435"/>
      <c r="I884" s="435"/>
      <c r="J884" s="436"/>
    </row>
    <row r="885" spans="1:10" x14ac:dyDescent="0.25">
      <c r="A885" s="437"/>
      <c r="B885" s="438"/>
      <c r="C885" s="438"/>
      <c r="D885" s="438"/>
      <c r="E885" s="438"/>
      <c r="F885" s="438"/>
      <c r="G885" s="438"/>
      <c r="H885" s="438"/>
      <c r="I885" s="438"/>
      <c r="J885" s="439"/>
    </row>
    <row r="886" spans="1:10" x14ac:dyDescent="0.25">
      <c r="A886" s="437"/>
      <c r="B886" s="438"/>
      <c r="C886" s="438"/>
      <c r="D886" s="438"/>
      <c r="E886" s="438"/>
      <c r="F886" s="438"/>
      <c r="G886" s="438"/>
      <c r="H886" s="438"/>
      <c r="I886" s="438"/>
      <c r="J886" s="439"/>
    </row>
    <row r="887" spans="1:10" x14ac:dyDescent="0.25">
      <c r="A887" s="437"/>
      <c r="B887" s="438"/>
      <c r="C887" s="438"/>
      <c r="D887" s="438"/>
      <c r="E887" s="438"/>
      <c r="F887" s="438"/>
      <c r="G887" s="438"/>
      <c r="H887" s="438"/>
      <c r="I887" s="438"/>
      <c r="J887" s="439"/>
    </row>
    <row r="888" spans="1:10" x14ac:dyDescent="0.25">
      <c r="A888" s="437"/>
      <c r="B888" s="438"/>
      <c r="C888" s="438"/>
      <c r="D888" s="438"/>
      <c r="E888" s="438"/>
      <c r="F888" s="438"/>
      <c r="G888" s="438"/>
      <c r="H888" s="438"/>
      <c r="I888" s="438"/>
      <c r="J888" s="439"/>
    </row>
    <row r="889" spans="1:10" x14ac:dyDescent="0.25">
      <c r="A889" s="437"/>
      <c r="B889" s="438"/>
      <c r="C889" s="438"/>
      <c r="D889" s="438"/>
      <c r="E889" s="438"/>
      <c r="F889" s="438"/>
      <c r="G889" s="438"/>
      <c r="H889" s="438"/>
      <c r="I889" s="438"/>
      <c r="J889" s="439"/>
    </row>
    <row r="890" spans="1:10" x14ac:dyDescent="0.25">
      <c r="A890" s="437"/>
      <c r="B890" s="438"/>
      <c r="C890" s="438"/>
      <c r="D890" s="438"/>
      <c r="E890" s="438"/>
      <c r="F890" s="438"/>
      <c r="G890" s="438"/>
      <c r="H890" s="438"/>
      <c r="I890" s="438"/>
      <c r="J890" s="439"/>
    </row>
    <row r="891" spans="1:10" x14ac:dyDescent="0.25">
      <c r="A891" s="437"/>
      <c r="B891" s="438"/>
      <c r="C891" s="438"/>
      <c r="D891" s="438"/>
      <c r="E891" s="438"/>
      <c r="F891" s="438"/>
      <c r="G891" s="438"/>
      <c r="H891" s="438"/>
      <c r="I891" s="438"/>
      <c r="J891" s="439"/>
    </row>
    <row r="892" spans="1:10" x14ac:dyDescent="0.25">
      <c r="A892" s="437"/>
      <c r="B892" s="438"/>
      <c r="C892" s="438"/>
      <c r="D892" s="438"/>
      <c r="E892" s="438"/>
      <c r="F892" s="438"/>
      <c r="G892" s="438"/>
      <c r="H892" s="438"/>
      <c r="I892" s="438"/>
      <c r="J892" s="439"/>
    </row>
    <row r="893" spans="1:10" x14ac:dyDescent="0.25">
      <c r="A893" s="437"/>
      <c r="B893" s="438"/>
      <c r="C893" s="438"/>
      <c r="D893" s="438"/>
      <c r="E893" s="438"/>
      <c r="F893" s="438"/>
      <c r="G893" s="438"/>
      <c r="H893" s="438"/>
      <c r="I893" s="438"/>
      <c r="J893" s="439"/>
    </row>
    <row r="894" spans="1:10" x14ac:dyDescent="0.25">
      <c r="A894" s="437"/>
      <c r="B894" s="438"/>
      <c r="C894" s="438"/>
      <c r="D894" s="438"/>
      <c r="E894" s="438"/>
      <c r="F894" s="438"/>
      <c r="G894" s="438"/>
      <c r="H894" s="438"/>
      <c r="I894" s="438"/>
      <c r="J894" s="439"/>
    </row>
    <row r="895" spans="1:10" x14ac:dyDescent="0.25">
      <c r="A895" s="437"/>
      <c r="B895" s="438"/>
      <c r="C895" s="438"/>
      <c r="D895" s="438"/>
      <c r="E895" s="438"/>
      <c r="F895" s="438"/>
      <c r="G895" s="438"/>
      <c r="H895" s="438"/>
      <c r="I895" s="438"/>
      <c r="J895" s="439"/>
    </row>
    <row r="896" spans="1:10" x14ac:dyDescent="0.25">
      <c r="A896" s="437"/>
      <c r="B896" s="438"/>
      <c r="C896" s="438"/>
      <c r="D896" s="438"/>
      <c r="E896" s="438"/>
      <c r="F896" s="438"/>
      <c r="G896" s="438"/>
      <c r="H896" s="438"/>
      <c r="I896" s="438"/>
      <c r="J896" s="439"/>
    </row>
    <row r="897" spans="1:10" x14ac:dyDescent="0.25">
      <c r="A897" s="437"/>
      <c r="B897" s="438"/>
      <c r="C897" s="438"/>
      <c r="D897" s="438"/>
      <c r="E897" s="438"/>
      <c r="F897" s="438"/>
      <c r="G897" s="438"/>
      <c r="H897" s="438"/>
      <c r="I897" s="438"/>
      <c r="J897" s="439"/>
    </row>
    <row r="898" spans="1:10" x14ac:dyDescent="0.25">
      <c r="A898" s="437"/>
      <c r="B898" s="438"/>
      <c r="C898" s="438"/>
      <c r="D898" s="438"/>
      <c r="E898" s="438"/>
      <c r="F898" s="438"/>
      <c r="G898" s="438"/>
      <c r="H898" s="438"/>
      <c r="I898" s="438"/>
      <c r="J898" s="439"/>
    </row>
    <row r="899" spans="1:10" x14ac:dyDescent="0.25">
      <c r="A899" s="437"/>
      <c r="B899" s="438"/>
      <c r="C899" s="438"/>
      <c r="D899" s="438"/>
      <c r="E899" s="438"/>
      <c r="F899" s="438"/>
      <c r="G899" s="438"/>
      <c r="H899" s="438"/>
      <c r="I899" s="438"/>
      <c r="J899" s="439"/>
    </row>
    <row r="900" spans="1:10" x14ac:dyDescent="0.25">
      <c r="A900" s="437"/>
      <c r="B900" s="438"/>
      <c r="C900" s="438"/>
      <c r="D900" s="438"/>
      <c r="E900" s="438"/>
      <c r="F900" s="438"/>
      <c r="G900" s="438"/>
      <c r="H900" s="438"/>
      <c r="I900" s="438"/>
      <c r="J900" s="439"/>
    </row>
    <row r="901" spans="1:10" x14ac:dyDescent="0.25">
      <c r="A901" s="437"/>
      <c r="B901" s="438"/>
      <c r="C901" s="438"/>
      <c r="D901" s="438"/>
      <c r="E901" s="438"/>
      <c r="F901" s="438"/>
      <c r="G901" s="438"/>
      <c r="H901" s="438"/>
      <c r="I901" s="438"/>
      <c r="J901" s="439"/>
    </row>
    <row r="902" spans="1:10" x14ac:dyDescent="0.25">
      <c r="A902" s="437"/>
      <c r="B902" s="438"/>
      <c r="C902" s="438"/>
      <c r="D902" s="438"/>
      <c r="E902" s="438"/>
      <c r="F902" s="438"/>
      <c r="G902" s="438"/>
      <c r="H902" s="438"/>
      <c r="I902" s="438"/>
      <c r="J902" s="439"/>
    </row>
    <row r="903" spans="1:10" x14ac:dyDescent="0.25">
      <c r="A903" s="437"/>
      <c r="B903" s="438"/>
      <c r="C903" s="438"/>
      <c r="D903" s="438"/>
      <c r="E903" s="438"/>
      <c r="F903" s="438"/>
      <c r="G903" s="438"/>
      <c r="H903" s="438"/>
      <c r="I903" s="438"/>
      <c r="J903" s="439"/>
    </row>
    <row r="904" spans="1:10" x14ac:dyDescent="0.25">
      <c r="A904" s="437"/>
      <c r="B904" s="438"/>
      <c r="C904" s="438"/>
      <c r="D904" s="438"/>
      <c r="E904" s="438"/>
      <c r="F904" s="438"/>
      <c r="G904" s="438"/>
      <c r="H904" s="438"/>
      <c r="I904" s="438"/>
      <c r="J904" s="439"/>
    </row>
    <row r="905" spans="1:10" x14ac:dyDescent="0.25">
      <c r="A905" s="437"/>
      <c r="B905" s="438"/>
      <c r="C905" s="438"/>
      <c r="D905" s="438"/>
      <c r="E905" s="438"/>
      <c r="F905" s="438"/>
      <c r="G905" s="438"/>
      <c r="H905" s="438"/>
      <c r="I905" s="438"/>
      <c r="J905" s="439"/>
    </row>
    <row r="906" spans="1:10" x14ac:dyDescent="0.25">
      <c r="A906" s="437"/>
      <c r="B906" s="438"/>
      <c r="C906" s="438"/>
      <c r="D906" s="438"/>
      <c r="E906" s="438"/>
      <c r="F906" s="438"/>
      <c r="G906" s="438"/>
      <c r="H906" s="438"/>
      <c r="I906" s="438"/>
      <c r="J906" s="439"/>
    </row>
    <row r="907" spans="1:10" x14ac:dyDescent="0.25">
      <c r="A907" s="437"/>
      <c r="B907" s="438"/>
      <c r="C907" s="438"/>
      <c r="D907" s="438"/>
      <c r="E907" s="438"/>
      <c r="F907" s="438"/>
      <c r="G907" s="438"/>
      <c r="H907" s="438"/>
      <c r="I907" s="438"/>
      <c r="J907" s="439"/>
    </row>
    <row r="908" spans="1:10" x14ac:dyDescent="0.25">
      <c r="A908" s="437"/>
      <c r="B908" s="438"/>
      <c r="C908" s="438"/>
      <c r="D908" s="438"/>
      <c r="E908" s="438"/>
      <c r="F908" s="438"/>
      <c r="G908" s="438"/>
      <c r="H908" s="438"/>
      <c r="I908" s="438"/>
      <c r="J908" s="439"/>
    </row>
    <row r="909" spans="1:10" x14ac:dyDescent="0.25">
      <c r="A909" s="437"/>
      <c r="B909" s="438"/>
      <c r="C909" s="438"/>
      <c r="D909" s="438"/>
      <c r="E909" s="438"/>
      <c r="F909" s="438"/>
      <c r="G909" s="438"/>
      <c r="H909" s="438"/>
      <c r="I909" s="438"/>
      <c r="J909" s="439"/>
    </row>
    <row r="910" spans="1:10" x14ac:dyDescent="0.25">
      <c r="A910" s="437"/>
      <c r="B910" s="438"/>
      <c r="C910" s="438"/>
      <c r="D910" s="438"/>
      <c r="E910" s="438"/>
      <c r="F910" s="438"/>
      <c r="G910" s="438"/>
      <c r="H910" s="438"/>
      <c r="I910" s="438"/>
      <c r="J910" s="439"/>
    </row>
    <row r="911" spans="1:10" x14ac:dyDescent="0.25">
      <c r="A911" s="437"/>
      <c r="B911" s="438"/>
      <c r="C911" s="438"/>
      <c r="D911" s="438"/>
      <c r="E911" s="438"/>
      <c r="F911" s="438"/>
      <c r="G911" s="438"/>
      <c r="H911" s="438"/>
      <c r="I911" s="438"/>
      <c r="J911" s="439"/>
    </row>
    <row r="912" spans="1:10" x14ac:dyDescent="0.25">
      <c r="A912" s="437"/>
      <c r="B912" s="438"/>
      <c r="C912" s="438"/>
      <c r="D912" s="438"/>
      <c r="E912" s="438"/>
      <c r="F912" s="438"/>
      <c r="G912" s="438"/>
      <c r="H912" s="438"/>
      <c r="I912" s="438"/>
      <c r="J912" s="439"/>
    </row>
    <row r="913" spans="1:10" x14ac:dyDescent="0.25">
      <c r="A913" s="437"/>
      <c r="B913" s="438"/>
      <c r="C913" s="438"/>
      <c r="D913" s="438"/>
      <c r="E913" s="438"/>
      <c r="F913" s="438"/>
      <c r="G913" s="438"/>
      <c r="H913" s="438"/>
      <c r="I913" s="438"/>
      <c r="J913" s="439"/>
    </row>
    <row r="914" spans="1:10" x14ac:dyDescent="0.25">
      <c r="A914" s="437"/>
      <c r="B914" s="438"/>
      <c r="C914" s="438"/>
      <c r="D914" s="438"/>
      <c r="E914" s="438"/>
      <c r="F914" s="438"/>
      <c r="G914" s="438"/>
      <c r="H914" s="438"/>
      <c r="I914" s="438"/>
      <c r="J914" s="439"/>
    </row>
    <row r="915" spans="1:10" x14ac:dyDescent="0.25">
      <c r="A915" s="437"/>
      <c r="B915" s="438"/>
      <c r="C915" s="438"/>
      <c r="D915" s="438"/>
      <c r="E915" s="438"/>
      <c r="F915" s="438"/>
      <c r="G915" s="438"/>
      <c r="H915" s="438"/>
      <c r="I915" s="438"/>
      <c r="J915" s="439"/>
    </row>
    <row r="916" spans="1:10" x14ac:dyDescent="0.25">
      <c r="A916" s="437"/>
      <c r="B916" s="438"/>
      <c r="C916" s="438"/>
      <c r="D916" s="438"/>
      <c r="E916" s="438"/>
      <c r="F916" s="438"/>
      <c r="G916" s="438"/>
      <c r="H916" s="438"/>
      <c r="I916" s="438"/>
      <c r="J916" s="439"/>
    </row>
    <row r="917" spans="1:10" x14ac:dyDescent="0.25">
      <c r="A917" s="437"/>
      <c r="B917" s="438"/>
      <c r="C917" s="438"/>
      <c r="D917" s="438"/>
      <c r="E917" s="438"/>
      <c r="F917" s="438"/>
      <c r="G917" s="438"/>
      <c r="H917" s="438"/>
      <c r="I917" s="438"/>
      <c r="J917" s="439"/>
    </row>
    <row r="918" spans="1:10" x14ac:dyDescent="0.25">
      <c r="A918" s="440"/>
      <c r="B918" s="441"/>
      <c r="C918" s="441"/>
      <c r="D918" s="441"/>
      <c r="E918" s="441"/>
      <c r="F918" s="441"/>
      <c r="G918" s="441"/>
      <c r="H918" s="441"/>
      <c r="I918" s="441"/>
      <c r="J918" s="442"/>
    </row>
    <row r="920" spans="1:10" ht="15.6" x14ac:dyDescent="0.3">
      <c r="A920" s="376" t="s">
        <v>848</v>
      </c>
      <c r="B920" s="377"/>
      <c r="C920" s="377"/>
      <c r="D920" s="377"/>
      <c r="E920" s="377"/>
      <c r="F920" s="377"/>
      <c r="G920" s="377"/>
      <c r="H920" s="374" t="str">
        <f>'CONTACT INFORMATION'!$A$24</f>
        <v>Napa</v>
      </c>
      <c r="I920" s="374"/>
      <c r="J920" s="375"/>
    </row>
    <row r="921" spans="1:10" ht="8.4" customHeight="1" x14ac:dyDescent="0.25">
      <c r="A921" s="163"/>
      <c r="B921" s="163"/>
      <c r="C921" s="163"/>
      <c r="D921" s="163"/>
      <c r="E921" s="163"/>
      <c r="F921" s="163"/>
      <c r="G921" s="163"/>
      <c r="H921" s="163"/>
      <c r="I921" s="163"/>
      <c r="J921" s="163"/>
    </row>
    <row r="922" spans="1:10" ht="13.8" x14ac:dyDescent="0.25">
      <c r="A922" s="466" t="s">
        <v>869</v>
      </c>
      <c r="B922" s="467"/>
      <c r="C922" s="467"/>
      <c r="D922" s="467"/>
      <c r="E922" s="467"/>
      <c r="F922" s="467"/>
      <c r="G922" s="467"/>
      <c r="H922" s="467"/>
      <c r="I922" s="467"/>
      <c r="J922" s="468"/>
    </row>
    <row r="923" spans="1:10" x14ac:dyDescent="0.25">
      <c r="A923" s="469" t="s">
        <v>854</v>
      </c>
      <c r="B923" s="470"/>
      <c r="C923" s="470"/>
      <c r="D923" s="471"/>
      <c r="E923" s="472"/>
      <c r="F923" s="473"/>
      <c r="G923" s="473"/>
      <c r="H923" s="473"/>
      <c r="I923" s="473"/>
      <c r="J923" s="474"/>
    </row>
    <row r="924" spans="1:10" x14ac:dyDescent="0.25">
      <c r="A924" s="478" t="s">
        <v>853</v>
      </c>
      <c r="B924" s="479"/>
      <c r="C924" s="479"/>
      <c r="D924" s="480"/>
      <c r="E924" s="475"/>
      <c r="F924" s="476"/>
      <c r="G924" s="476"/>
      <c r="H924" s="476"/>
      <c r="I924" s="476"/>
      <c r="J924" s="477"/>
    </row>
    <row r="925" spans="1:10" x14ac:dyDescent="0.25">
      <c r="A925" s="481" t="s">
        <v>808</v>
      </c>
      <c r="B925" s="482"/>
      <c r="C925" s="482"/>
      <c r="D925" s="483"/>
      <c r="E925" s="484"/>
      <c r="F925" s="485"/>
      <c r="G925" s="485"/>
      <c r="H925" s="485"/>
      <c r="I925" s="485"/>
      <c r="J925" s="486"/>
    </row>
    <row r="926" spans="1:10" ht="27" customHeight="1" x14ac:dyDescent="0.25">
      <c r="A926" s="157"/>
      <c r="B926" s="208"/>
      <c r="C926" s="208"/>
      <c r="D926" s="208"/>
      <c r="E926" s="487" t="s">
        <v>535</v>
      </c>
      <c r="F926" s="488"/>
      <c r="G926" s="487" t="s">
        <v>533</v>
      </c>
      <c r="H926" s="488"/>
      <c r="I926" s="489" t="s">
        <v>849</v>
      </c>
      <c r="J926" s="490"/>
    </row>
    <row r="927" spans="1:10" x14ac:dyDescent="0.25">
      <c r="A927" s="455" t="s">
        <v>527</v>
      </c>
      <c r="B927" s="456"/>
      <c r="C927" s="456"/>
      <c r="D927" s="457"/>
      <c r="E927" s="464"/>
      <c r="F927" s="464"/>
      <c r="G927" s="464"/>
      <c r="H927" s="464"/>
      <c r="I927" s="465"/>
      <c r="J927" s="465"/>
    </row>
    <row r="928" spans="1:10" x14ac:dyDescent="0.25">
      <c r="A928" s="460" t="s">
        <v>528</v>
      </c>
      <c r="B928" s="461"/>
      <c r="C928" s="461"/>
      <c r="D928" s="462"/>
      <c r="E928" s="446"/>
      <c r="F928" s="446"/>
      <c r="G928" s="447"/>
      <c r="H928" s="447"/>
      <c r="I928" s="463"/>
      <c r="J928" s="463"/>
    </row>
    <row r="929" spans="1:10" x14ac:dyDescent="0.25">
      <c r="A929" s="455" t="s">
        <v>529</v>
      </c>
      <c r="B929" s="456"/>
      <c r="C929" s="456"/>
      <c r="D929" s="457"/>
      <c r="E929" s="464"/>
      <c r="F929" s="464"/>
      <c r="G929" s="464"/>
      <c r="H929" s="464"/>
      <c r="I929" s="465"/>
      <c r="J929" s="465"/>
    </row>
    <row r="930" spans="1:10" x14ac:dyDescent="0.25">
      <c r="A930" s="460" t="s">
        <v>530</v>
      </c>
      <c r="B930" s="461"/>
      <c r="C930" s="461"/>
      <c r="D930" s="462"/>
      <c r="E930" s="446"/>
      <c r="F930" s="446"/>
      <c r="G930" s="447"/>
      <c r="H930" s="447"/>
      <c r="I930" s="463"/>
      <c r="J930" s="463"/>
    </row>
    <row r="931" spans="1:10" x14ac:dyDescent="0.25">
      <c r="A931" s="455" t="s">
        <v>531</v>
      </c>
      <c r="B931" s="456"/>
      <c r="C931" s="456"/>
      <c r="D931" s="457"/>
      <c r="E931" s="464"/>
      <c r="F931" s="464"/>
      <c r="G931" s="464"/>
      <c r="H931" s="464"/>
      <c r="I931" s="465"/>
      <c r="J931" s="465"/>
    </row>
    <row r="932" spans="1:10" x14ac:dyDescent="0.25">
      <c r="A932" s="460" t="s">
        <v>532</v>
      </c>
      <c r="B932" s="461"/>
      <c r="C932" s="461"/>
      <c r="D932" s="462"/>
      <c r="E932" s="446"/>
      <c r="F932" s="446"/>
      <c r="G932" s="447"/>
      <c r="H932" s="447"/>
      <c r="I932" s="463"/>
      <c r="J932" s="463"/>
    </row>
    <row r="933" spans="1:10" x14ac:dyDescent="0.25">
      <c r="A933" s="455" t="s">
        <v>537</v>
      </c>
      <c r="B933" s="456"/>
      <c r="C933" s="456"/>
      <c r="D933" s="457"/>
      <c r="E933" s="458"/>
      <c r="F933" s="458"/>
      <c r="G933" s="458"/>
      <c r="H933" s="458"/>
      <c r="I933" s="459"/>
      <c r="J933" s="459"/>
    </row>
    <row r="934" spans="1:10" x14ac:dyDescent="0.25">
      <c r="A934" s="443"/>
      <c r="B934" s="444"/>
      <c r="C934" s="444"/>
      <c r="D934" s="445"/>
      <c r="E934" s="446"/>
      <c r="F934" s="446"/>
      <c r="G934" s="447"/>
      <c r="H934" s="447"/>
      <c r="I934" s="447"/>
      <c r="J934" s="447"/>
    </row>
    <row r="935" spans="1:10" x14ac:dyDescent="0.25">
      <c r="A935" s="443"/>
      <c r="B935" s="444"/>
      <c r="C935" s="444"/>
      <c r="D935" s="445"/>
      <c r="E935" s="446"/>
      <c r="F935" s="446"/>
      <c r="G935" s="447"/>
      <c r="H935" s="447"/>
      <c r="I935" s="447"/>
      <c r="J935" s="447"/>
    </row>
    <row r="936" spans="1:10" x14ac:dyDescent="0.25">
      <c r="A936" s="443"/>
      <c r="B936" s="444"/>
      <c r="C936" s="444"/>
      <c r="D936" s="445"/>
      <c r="E936" s="446"/>
      <c r="F936" s="446"/>
      <c r="G936" s="447"/>
      <c r="H936" s="447"/>
      <c r="I936" s="447"/>
      <c r="J936" s="447"/>
    </row>
    <row r="937" spans="1:10" x14ac:dyDescent="0.25">
      <c r="A937" s="448" t="s">
        <v>534</v>
      </c>
      <c r="B937" s="449"/>
      <c r="C937" s="449"/>
      <c r="D937" s="450"/>
      <c r="E937" s="451">
        <f>SUM(E927:E936)</f>
        <v>0</v>
      </c>
      <c r="F937" s="451"/>
      <c r="G937" s="451">
        <f>SUM(G927:G936)</f>
        <v>0</v>
      </c>
      <c r="H937" s="451"/>
      <c r="I937" s="451">
        <f>SUM(I927:I936)</f>
        <v>0</v>
      </c>
      <c r="J937" s="451"/>
    </row>
    <row r="938" spans="1:10" x14ac:dyDescent="0.25">
      <c r="A938" s="452" t="s">
        <v>861</v>
      </c>
      <c r="B938" s="453"/>
      <c r="C938" s="453"/>
      <c r="D938" s="453"/>
      <c r="E938" s="453"/>
      <c r="F938" s="453"/>
      <c r="G938" s="453"/>
      <c r="H938" s="453"/>
      <c r="I938" s="453"/>
      <c r="J938" s="454"/>
    </row>
    <row r="939" spans="1:10" x14ac:dyDescent="0.25">
      <c r="A939" s="429" t="s">
        <v>862</v>
      </c>
      <c r="B939" s="430"/>
      <c r="C939" s="430"/>
      <c r="D939" s="430"/>
      <c r="E939" s="430"/>
      <c r="F939" s="430"/>
      <c r="G939" s="430"/>
      <c r="H939" s="430"/>
      <c r="I939" s="430"/>
      <c r="J939" s="431"/>
    </row>
    <row r="940" spans="1:10" x14ac:dyDescent="0.25">
      <c r="A940" s="429" t="s">
        <v>863</v>
      </c>
      <c r="B940" s="430"/>
      <c r="C940" s="430"/>
      <c r="D940" s="430"/>
      <c r="E940" s="430"/>
      <c r="F940" s="430"/>
      <c r="G940" s="430"/>
      <c r="H940" s="430"/>
      <c r="I940" s="430"/>
      <c r="J940" s="431"/>
    </row>
    <row r="941" spans="1:10" x14ac:dyDescent="0.25">
      <c r="A941" s="432" t="s">
        <v>864</v>
      </c>
      <c r="B941" s="433"/>
      <c r="C941" s="433"/>
      <c r="D941" s="433"/>
      <c r="E941" s="433"/>
      <c r="F941" s="433"/>
      <c r="G941" s="433"/>
      <c r="H941" s="433"/>
      <c r="I941" s="433"/>
      <c r="J941" s="434"/>
    </row>
    <row r="942" spans="1:10" x14ac:dyDescent="0.25">
      <c r="A942" s="318"/>
      <c r="B942" s="435"/>
      <c r="C942" s="435"/>
      <c r="D942" s="435"/>
      <c r="E942" s="435"/>
      <c r="F942" s="435"/>
      <c r="G942" s="435"/>
      <c r="H942" s="435"/>
      <c r="I942" s="435"/>
      <c r="J942" s="436"/>
    </row>
    <row r="943" spans="1:10" x14ac:dyDescent="0.25">
      <c r="A943" s="437"/>
      <c r="B943" s="438"/>
      <c r="C943" s="438"/>
      <c r="D943" s="438"/>
      <c r="E943" s="438"/>
      <c r="F943" s="438"/>
      <c r="G943" s="438"/>
      <c r="H943" s="438"/>
      <c r="I943" s="438"/>
      <c r="J943" s="439"/>
    </row>
    <row r="944" spans="1:10" x14ac:dyDescent="0.25">
      <c r="A944" s="437"/>
      <c r="B944" s="438"/>
      <c r="C944" s="438"/>
      <c r="D944" s="438"/>
      <c r="E944" s="438"/>
      <c r="F944" s="438"/>
      <c r="G944" s="438"/>
      <c r="H944" s="438"/>
      <c r="I944" s="438"/>
      <c r="J944" s="439"/>
    </row>
    <row r="945" spans="1:10" x14ac:dyDescent="0.25">
      <c r="A945" s="437"/>
      <c r="B945" s="438"/>
      <c r="C945" s="438"/>
      <c r="D945" s="438"/>
      <c r="E945" s="438"/>
      <c r="F945" s="438"/>
      <c r="G945" s="438"/>
      <c r="H945" s="438"/>
      <c r="I945" s="438"/>
      <c r="J945" s="439"/>
    </row>
    <row r="946" spans="1:10" x14ac:dyDescent="0.25">
      <c r="A946" s="437"/>
      <c r="B946" s="438"/>
      <c r="C946" s="438"/>
      <c r="D946" s="438"/>
      <c r="E946" s="438"/>
      <c r="F946" s="438"/>
      <c r="G946" s="438"/>
      <c r="H946" s="438"/>
      <c r="I946" s="438"/>
      <c r="J946" s="439"/>
    </row>
    <row r="947" spans="1:10" x14ac:dyDescent="0.25">
      <c r="A947" s="437"/>
      <c r="B947" s="438"/>
      <c r="C947" s="438"/>
      <c r="D947" s="438"/>
      <c r="E947" s="438"/>
      <c r="F947" s="438"/>
      <c r="G947" s="438"/>
      <c r="H947" s="438"/>
      <c r="I947" s="438"/>
      <c r="J947" s="439"/>
    </row>
    <row r="948" spans="1:10" x14ac:dyDescent="0.25">
      <c r="A948" s="437"/>
      <c r="B948" s="438"/>
      <c r="C948" s="438"/>
      <c r="D948" s="438"/>
      <c r="E948" s="438"/>
      <c r="F948" s="438"/>
      <c r="G948" s="438"/>
      <c r="H948" s="438"/>
      <c r="I948" s="438"/>
      <c r="J948" s="439"/>
    </row>
    <row r="949" spans="1:10" x14ac:dyDescent="0.25">
      <c r="A949" s="437"/>
      <c r="B949" s="438"/>
      <c r="C949" s="438"/>
      <c r="D949" s="438"/>
      <c r="E949" s="438"/>
      <c r="F949" s="438"/>
      <c r="G949" s="438"/>
      <c r="H949" s="438"/>
      <c r="I949" s="438"/>
      <c r="J949" s="439"/>
    </row>
    <row r="950" spans="1:10" x14ac:dyDescent="0.25">
      <c r="A950" s="437"/>
      <c r="B950" s="438"/>
      <c r="C950" s="438"/>
      <c r="D950" s="438"/>
      <c r="E950" s="438"/>
      <c r="F950" s="438"/>
      <c r="G950" s="438"/>
      <c r="H950" s="438"/>
      <c r="I950" s="438"/>
      <c r="J950" s="439"/>
    </row>
    <row r="951" spans="1:10" x14ac:dyDescent="0.25">
      <c r="A951" s="437"/>
      <c r="B951" s="438"/>
      <c r="C951" s="438"/>
      <c r="D951" s="438"/>
      <c r="E951" s="438"/>
      <c r="F951" s="438"/>
      <c r="G951" s="438"/>
      <c r="H951" s="438"/>
      <c r="I951" s="438"/>
      <c r="J951" s="439"/>
    </row>
    <row r="952" spans="1:10" x14ac:dyDescent="0.25">
      <c r="A952" s="437"/>
      <c r="B952" s="438"/>
      <c r="C952" s="438"/>
      <c r="D952" s="438"/>
      <c r="E952" s="438"/>
      <c r="F952" s="438"/>
      <c r="G952" s="438"/>
      <c r="H952" s="438"/>
      <c r="I952" s="438"/>
      <c r="J952" s="439"/>
    </row>
    <row r="953" spans="1:10" x14ac:dyDescent="0.25">
      <c r="A953" s="437"/>
      <c r="B953" s="438"/>
      <c r="C953" s="438"/>
      <c r="D953" s="438"/>
      <c r="E953" s="438"/>
      <c r="F953" s="438"/>
      <c r="G953" s="438"/>
      <c r="H953" s="438"/>
      <c r="I953" s="438"/>
      <c r="J953" s="439"/>
    </row>
    <row r="954" spans="1:10" x14ac:dyDescent="0.25">
      <c r="A954" s="437"/>
      <c r="B954" s="438"/>
      <c r="C954" s="438"/>
      <c r="D954" s="438"/>
      <c r="E954" s="438"/>
      <c r="F954" s="438"/>
      <c r="G954" s="438"/>
      <c r="H954" s="438"/>
      <c r="I954" s="438"/>
      <c r="J954" s="439"/>
    </row>
    <row r="955" spans="1:10" x14ac:dyDescent="0.25">
      <c r="A955" s="437"/>
      <c r="B955" s="438"/>
      <c r="C955" s="438"/>
      <c r="D955" s="438"/>
      <c r="E955" s="438"/>
      <c r="F955" s="438"/>
      <c r="G955" s="438"/>
      <c r="H955" s="438"/>
      <c r="I955" s="438"/>
      <c r="J955" s="439"/>
    </row>
    <row r="956" spans="1:10" x14ac:dyDescent="0.25">
      <c r="A956" s="437"/>
      <c r="B956" s="438"/>
      <c r="C956" s="438"/>
      <c r="D956" s="438"/>
      <c r="E956" s="438"/>
      <c r="F956" s="438"/>
      <c r="G956" s="438"/>
      <c r="H956" s="438"/>
      <c r="I956" s="438"/>
      <c r="J956" s="439"/>
    </row>
    <row r="957" spans="1:10" x14ac:dyDescent="0.25">
      <c r="A957" s="437"/>
      <c r="B957" s="438"/>
      <c r="C957" s="438"/>
      <c r="D957" s="438"/>
      <c r="E957" s="438"/>
      <c r="F957" s="438"/>
      <c r="G957" s="438"/>
      <c r="H957" s="438"/>
      <c r="I957" s="438"/>
      <c r="J957" s="439"/>
    </row>
    <row r="958" spans="1:10" x14ac:dyDescent="0.25">
      <c r="A958" s="437"/>
      <c r="B958" s="438"/>
      <c r="C958" s="438"/>
      <c r="D958" s="438"/>
      <c r="E958" s="438"/>
      <c r="F958" s="438"/>
      <c r="G958" s="438"/>
      <c r="H958" s="438"/>
      <c r="I958" s="438"/>
      <c r="J958" s="439"/>
    </row>
    <row r="959" spans="1:10" x14ac:dyDescent="0.25">
      <c r="A959" s="437"/>
      <c r="B959" s="438"/>
      <c r="C959" s="438"/>
      <c r="D959" s="438"/>
      <c r="E959" s="438"/>
      <c r="F959" s="438"/>
      <c r="G959" s="438"/>
      <c r="H959" s="438"/>
      <c r="I959" s="438"/>
      <c r="J959" s="439"/>
    </row>
    <row r="960" spans="1:10" x14ac:dyDescent="0.25">
      <c r="A960" s="437"/>
      <c r="B960" s="438"/>
      <c r="C960" s="438"/>
      <c r="D960" s="438"/>
      <c r="E960" s="438"/>
      <c r="F960" s="438"/>
      <c r="G960" s="438"/>
      <c r="H960" s="438"/>
      <c r="I960" s="438"/>
      <c r="J960" s="439"/>
    </row>
    <row r="961" spans="1:10" x14ac:dyDescent="0.25">
      <c r="A961" s="437"/>
      <c r="B961" s="438"/>
      <c r="C961" s="438"/>
      <c r="D961" s="438"/>
      <c r="E961" s="438"/>
      <c r="F961" s="438"/>
      <c r="G961" s="438"/>
      <c r="H961" s="438"/>
      <c r="I961" s="438"/>
      <c r="J961" s="439"/>
    </row>
    <row r="962" spans="1:10" x14ac:dyDescent="0.25">
      <c r="A962" s="437"/>
      <c r="B962" s="438"/>
      <c r="C962" s="438"/>
      <c r="D962" s="438"/>
      <c r="E962" s="438"/>
      <c r="F962" s="438"/>
      <c r="G962" s="438"/>
      <c r="H962" s="438"/>
      <c r="I962" s="438"/>
      <c r="J962" s="439"/>
    </row>
    <row r="963" spans="1:10" x14ac:dyDescent="0.25">
      <c r="A963" s="437"/>
      <c r="B963" s="438"/>
      <c r="C963" s="438"/>
      <c r="D963" s="438"/>
      <c r="E963" s="438"/>
      <c r="F963" s="438"/>
      <c r="G963" s="438"/>
      <c r="H963" s="438"/>
      <c r="I963" s="438"/>
      <c r="J963" s="439"/>
    </row>
    <row r="964" spans="1:10" x14ac:dyDescent="0.25">
      <c r="A964" s="437"/>
      <c r="B964" s="438"/>
      <c r="C964" s="438"/>
      <c r="D964" s="438"/>
      <c r="E964" s="438"/>
      <c r="F964" s="438"/>
      <c r="G964" s="438"/>
      <c r="H964" s="438"/>
      <c r="I964" s="438"/>
      <c r="J964" s="439"/>
    </row>
    <row r="965" spans="1:10" x14ac:dyDescent="0.25">
      <c r="A965" s="437"/>
      <c r="B965" s="438"/>
      <c r="C965" s="438"/>
      <c r="D965" s="438"/>
      <c r="E965" s="438"/>
      <c r="F965" s="438"/>
      <c r="G965" s="438"/>
      <c r="H965" s="438"/>
      <c r="I965" s="438"/>
      <c r="J965" s="439"/>
    </row>
    <row r="966" spans="1:10" x14ac:dyDescent="0.25">
      <c r="A966" s="437"/>
      <c r="B966" s="438"/>
      <c r="C966" s="438"/>
      <c r="D966" s="438"/>
      <c r="E966" s="438"/>
      <c r="F966" s="438"/>
      <c r="G966" s="438"/>
      <c r="H966" s="438"/>
      <c r="I966" s="438"/>
      <c r="J966" s="439"/>
    </row>
    <row r="967" spans="1:10" x14ac:dyDescent="0.25">
      <c r="A967" s="437"/>
      <c r="B967" s="438"/>
      <c r="C967" s="438"/>
      <c r="D967" s="438"/>
      <c r="E967" s="438"/>
      <c r="F967" s="438"/>
      <c r="G967" s="438"/>
      <c r="H967" s="438"/>
      <c r="I967" s="438"/>
      <c r="J967" s="439"/>
    </row>
    <row r="968" spans="1:10" x14ac:dyDescent="0.25">
      <c r="A968" s="437"/>
      <c r="B968" s="438"/>
      <c r="C968" s="438"/>
      <c r="D968" s="438"/>
      <c r="E968" s="438"/>
      <c r="F968" s="438"/>
      <c r="G968" s="438"/>
      <c r="H968" s="438"/>
      <c r="I968" s="438"/>
      <c r="J968" s="439"/>
    </row>
    <row r="969" spans="1:10" x14ac:dyDescent="0.25">
      <c r="A969" s="437"/>
      <c r="B969" s="438"/>
      <c r="C969" s="438"/>
      <c r="D969" s="438"/>
      <c r="E969" s="438"/>
      <c r="F969" s="438"/>
      <c r="G969" s="438"/>
      <c r="H969" s="438"/>
      <c r="I969" s="438"/>
      <c r="J969" s="439"/>
    </row>
    <row r="970" spans="1:10" x14ac:dyDescent="0.25">
      <c r="A970" s="437"/>
      <c r="B970" s="438"/>
      <c r="C970" s="438"/>
      <c r="D970" s="438"/>
      <c r="E970" s="438"/>
      <c r="F970" s="438"/>
      <c r="G970" s="438"/>
      <c r="H970" s="438"/>
      <c r="I970" s="438"/>
      <c r="J970" s="439"/>
    </row>
    <row r="971" spans="1:10" x14ac:dyDescent="0.25">
      <c r="A971" s="437"/>
      <c r="B971" s="438"/>
      <c r="C971" s="438"/>
      <c r="D971" s="438"/>
      <c r="E971" s="438"/>
      <c r="F971" s="438"/>
      <c r="G971" s="438"/>
      <c r="H971" s="438"/>
      <c r="I971" s="438"/>
      <c r="J971" s="439"/>
    </row>
    <row r="972" spans="1:10" x14ac:dyDescent="0.25">
      <c r="A972" s="437"/>
      <c r="B972" s="438"/>
      <c r="C972" s="438"/>
      <c r="D972" s="438"/>
      <c r="E972" s="438"/>
      <c r="F972" s="438"/>
      <c r="G972" s="438"/>
      <c r="H972" s="438"/>
      <c r="I972" s="438"/>
      <c r="J972" s="439"/>
    </row>
    <row r="973" spans="1:10" x14ac:dyDescent="0.25">
      <c r="A973" s="437"/>
      <c r="B973" s="438"/>
      <c r="C973" s="438"/>
      <c r="D973" s="438"/>
      <c r="E973" s="438"/>
      <c r="F973" s="438"/>
      <c r="G973" s="438"/>
      <c r="H973" s="438"/>
      <c r="I973" s="438"/>
      <c r="J973" s="439"/>
    </row>
    <row r="974" spans="1:10" x14ac:dyDescent="0.25">
      <c r="A974" s="437"/>
      <c r="B974" s="438"/>
      <c r="C974" s="438"/>
      <c r="D974" s="438"/>
      <c r="E974" s="438"/>
      <c r="F974" s="438"/>
      <c r="G974" s="438"/>
      <c r="H974" s="438"/>
      <c r="I974" s="438"/>
      <c r="J974" s="439"/>
    </row>
    <row r="975" spans="1:10" x14ac:dyDescent="0.25">
      <c r="A975" s="437"/>
      <c r="B975" s="438"/>
      <c r="C975" s="438"/>
      <c r="D975" s="438"/>
      <c r="E975" s="438"/>
      <c r="F975" s="438"/>
      <c r="G975" s="438"/>
      <c r="H975" s="438"/>
      <c r="I975" s="438"/>
      <c r="J975" s="439"/>
    </row>
    <row r="976" spans="1:10" x14ac:dyDescent="0.25">
      <c r="A976" s="440"/>
      <c r="B976" s="441"/>
      <c r="C976" s="441"/>
      <c r="D976" s="441"/>
      <c r="E976" s="441"/>
      <c r="F976" s="441"/>
      <c r="G976" s="441"/>
      <c r="H976" s="441"/>
      <c r="I976" s="441"/>
      <c r="J976" s="442"/>
    </row>
    <row r="979" ht="8.1" customHeight="1" x14ac:dyDescent="0.25"/>
    <row r="984" ht="27" customHeight="1" x14ac:dyDescent="0.25"/>
    <row r="1037" ht="8.1" customHeight="1" x14ac:dyDescent="0.25"/>
    <row r="1042" ht="27" customHeight="1" x14ac:dyDescent="0.25"/>
    <row r="1095" ht="8.1" customHeight="1" x14ac:dyDescent="0.25"/>
    <row r="1100" ht="27" customHeight="1" x14ac:dyDescent="0.25"/>
    <row r="1153" ht="8.1" customHeight="1" x14ac:dyDescent="0.25"/>
    <row r="1158" ht="27" customHeight="1" x14ac:dyDescent="0.25"/>
    <row r="1211" ht="8.1" customHeight="1" x14ac:dyDescent="0.25"/>
    <row r="1216" ht="27" customHeight="1" x14ac:dyDescent="0.25"/>
  </sheetData>
  <sheetProtection selectLockedCells="1"/>
  <mergeCells count="925">
    <mergeCell ref="A530:D530"/>
    <mergeCell ref="E530:F530"/>
    <mergeCell ref="G530:H530"/>
    <mergeCell ref="I530:J530"/>
    <mergeCell ref="A531:D531"/>
    <mergeCell ref="E531:F531"/>
    <mergeCell ref="G531:H531"/>
    <mergeCell ref="I531:J531"/>
    <mergeCell ref="I527:J527"/>
    <mergeCell ref="A528:D528"/>
    <mergeCell ref="E528:F528"/>
    <mergeCell ref="G528:H528"/>
    <mergeCell ref="I528:J528"/>
    <mergeCell ref="A529:D529"/>
    <mergeCell ref="E529:F529"/>
    <mergeCell ref="G529:H529"/>
    <mergeCell ref="I529:J529"/>
    <mergeCell ref="H41:J41"/>
    <mergeCell ref="H20:J20"/>
    <mergeCell ref="A139:D139"/>
    <mergeCell ref="A140:D140"/>
    <mergeCell ref="G140:H140"/>
    <mergeCell ref="A141:D141"/>
    <mergeCell ref="A527:D527"/>
    <mergeCell ref="E527:F527"/>
    <mergeCell ref="G527:H527"/>
    <mergeCell ref="A524:D524"/>
    <mergeCell ref="E524:F524"/>
    <mergeCell ref="G524:H524"/>
    <mergeCell ref="I524:J524"/>
    <mergeCell ref="A525:D525"/>
    <mergeCell ref="E525:F525"/>
    <mergeCell ref="G525:H525"/>
    <mergeCell ref="I525:J525"/>
    <mergeCell ref="A526:D526"/>
    <mergeCell ref="E526:F526"/>
    <mergeCell ref="G526:H526"/>
    <mergeCell ref="I526:J526"/>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64:D464"/>
    <mergeCell ref="E464:F464"/>
    <mergeCell ref="G464:H464"/>
    <mergeCell ref="I464:J464"/>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65:D465"/>
    <mergeCell ref="E465:F465"/>
    <mergeCell ref="G465:H465"/>
    <mergeCell ref="I465:J465"/>
    <mergeCell ref="A466:D466"/>
    <mergeCell ref="E466:F466"/>
    <mergeCell ref="G466:H466"/>
    <mergeCell ref="I466:J466"/>
    <mergeCell ref="E182:J182"/>
    <mergeCell ref="I191:J191"/>
    <mergeCell ref="G194:H194"/>
    <mergeCell ref="E234:F234"/>
    <mergeCell ref="G234:H234"/>
    <mergeCell ref="I234:J234"/>
    <mergeCell ref="A235:D235"/>
    <mergeCell ref="E235:F235"/>
    <mergeCell ref="G235:H235"/>
    <mergeCell ref="I235:J235"/>
    <mergeCell ref="G236:H236"/>
    <mergeCell ref="A193:D193"/>
    <mergeCell ref="I236:J236"/>
    <mergeCell ref="A199:J224"/>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49:J249"/>
    <mergeCell ref="A250:J281"/>
    <mergeCell ref="A284:G284"/>
    <mergeCell ref="H284:J284"/>
    <mergeCell ref="A195:J195"/>
    <mergeCell ref="A196:J196"/>
    <mergeCell ref="I242:J242"/>
    <mergeCell ref="A246:J246"/>
    <mergeCell ref="A247:J247"/>
    <mergeCell ref="I243:J243"/>
    <mergeCell ref="A190:D190"/>
    <mergeCell ref="E190:F190"/>
    <mergeCell ref="G190:H190"/>
    <mergeCell ref="I190:J190"/>
    <mergeCell ref="E188:F188"/>
    <mergeCell ref="E244:F244"/>
    <mergeCell ref="G244:H244"/>
    <mergeCell ref="I244:J244"/>
    <mergeCell ref="A245:D245"/>
    <mergeCell ref="A198:J198"/>
    <mergeCell ref="A228:G228"/>
    <mergeCell ref="H228:J228"/>
    <mergeCell ref="A230:J230"/>
    <mergeCell ref="A231:D231"/>
    <mergeCell ref="E231:J232"/>
    <mergeCell ref="E233:J233"/>
    <mergeCell ref="A236:D236"/>
    <mergeCell ref="E236:F236"/>
    <mergeCell ref="A243:D243"/>
    <mergeCell ref="A233:D233"/>
    <mergeCell ref="A232:D232"/>
    <mergeCell ref="A244:D244"/>
    <mergeCell ref="A286:J286"/>
    <mergeCell ref="A287:D287"/>
    <mergeCell ref="E287:J288"/>
    <mergeCell ref="A288:D288"/>
    <mergeCell ref="G238:H238"/>
    <mergeCell ref="I238:J238"/>
    <mergeCell ref="A237:D237"/>
    <mergeCell ref="E243:F243"/>
    <mergeCell ref="G243:H243"/>
    <mergeCell ref="A248:J248"/>
    <mergeCell ref="G240:H240"/>
    <mergeCell ref="I240:J240"/>
    <mergeCell ref="A242:D242"/>
    <mergeCell ref="E242:F242"/>
    <mergeCell ref="G242:H242"/>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0:F290"/>
    <mergeCell ref="G290:H290"/>
    <mergeCell ref="I290:J290"/>
    <mergeCell ref="E237:F237"/>
    <mergeCell ref="G237:H237"/>
    <mergeCell ref="I237:J237"/>
    <mergeCell ref="G241:H241"/>
    <mergeCell ref="I241:J241"/>
    <mergeCell ref="A238:D238"/>
    <mergeCell ref="E238:F238"/>
    <mergeCell ref="A239:D239"/>
    <mergeCell ref="E239:F239"/>
    <mergeCell ref="G239:H239"/>
    <mergeCell ref="I239:J239"/>
    <mergeCell ref="A240:D240"/>
    <mergeCell ref="E240:F240"/>
    <mergeCell ref="A241:D241"/>
    <mergeCell ref="E241:F241"/>
    <mergeCell ref="E245:F245"/>
    <mergeCell ref="G245:H245"/>
    <mergeCell ref="I245:J245"/>
    <mergeCell ref="A291:D291"/>
    <mergeCell ref="E291:F291"/>
    <mergeCell ref="G291:H291"/>
    <mergeCell ref="I291:J291"/>
    <mergeCell ref="A289:D289"/>
    <mergeCell ref="E289:J289"/>
    <mergeCell ref="A292:D292"/>
    <mergeCell ref="E292:F292"/>
    <mergeCell ref="G292:H292"/>
    <mergeCell ref="I292:J292"/>
    <mergeCell ref="A293:D293"/>
    <mergeCell ref="E293:F293"/>
    <mergeCell ref="G293:H293"/>
    <mergeCell ref="I293:J293"/>
    <mergeCell ref="A294:D294"/>
    <mergeCell ref="E294:F294"/>
    <mergeCell ref="G294:H294"/>
    <mergeCell ref="I294:J294"/>
    <mergeCell ref="A295:D295"/>
    <mergeCell ref="E295:F295"/>
    <mergeCell ref="G295:H295"/>
    <mergeCell ref="I295:J295"/>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J302"/>
    <mergeCell ref="A303:J303"/>
    <mergeCell ref="A304:J304"/>
    <mergeCell ref="A305:J305"/>
    <mergeCell ref="A306:J338"/>
    <mergeCell ref="A340:G340"/>
    <mergeCell ref="H340:J340"/>
    <mergeCell ref="A342:J342"/>
    <mergeCell ref="A343:D343"/>
    <mergeCell ref="E343:J344"/>
    <mergeCell ref="A344:D344"/>
    <mergeCell ref="A345:D345"/>
    <mergeCell ref="E345:J345"/>
    <mergeCell ref="E346:F346"/>
    <mergeCell ref="G346:H346"/>
    <mergeCell ref="I346:J346"/>
    <mergeCell ref="A347:D347"/>
    <mergeCell ref="E347:F347"/>
    <mergeCell ref="G347:H347"/>
    <mergeCell ref="I347:J347"/>
    <mergeCell ref="A348:D348"/>
    <mergeCell ref="E348:F348"/>
    <mergeCell ref="G348:H348"/>
    <mergeCell ref="I348:J348"/>
    <mergeCell ref="A349:D349"/>
    <mergeCell ref="E349:F349"/>
    <mergeCell ref="G349:H349"/>
    <mergeCell ref="I349:J349"/>
    <mergeCell ref="A350:D350"/>
    <mergeCell ref="E350:F350"/>
    <mergeCell ref="G350:H350"/>
    <mergeCell ref="I350:J350"/>
    <mergeCell ref="A351:D351"/>
    <mergeCell ref="E351:F351"/>
    <mergeCell ref="G351:H351"/>
    <mergeCell ref="I351:J351"/>
    <mergeCell ref="A352:D352"/>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J358"/>
    <mergeCell ref="A359:J359"/>
    <mergeCell ref="A360:J360"/>
    <mergeCell ref="A361:J361"/>
    <mergeCell ref="A362:J396"/>
    <mergeCell ref="A398:G398"/>
    <mergeCell ref="H398:J398"/>
    <mergeCell ref="A400:J400"/>
    <mergeCell ref="A401:D401"/>
    <mergeCell ref="E401:J402"/>
    <mergeCell ref="A402:D402"/>
    <mergeCell ref="A403:D403"/>
    <mergeCell ref="E403:J403"/>
    <mergeCell ref="E404:F404"/>
    <mergeCell ref="G404:H404"/>
    <mergeCell ref="I404:J404"/>
    <mergeCell ref="A405:D405"/>
    <mergeCell ref="E405:F405"/>
    <mergeCell ref="G405:H405"/>
    <mergeCell ref="I405:J405"/>
    <mergeCell ref="A406:D406"/>
    <mergeCell ref="E406:F406"/>
    <mergeCell ref="G406:H406"/>
    <mergeCell ref="I406:J406"/>
    <mergeCell ref="A407:D407"/>
    <mergeCell ref="E407:F407"/>
    <mergeCell ref="G407:H407"/>
    <mergeCell ref="I407:J407"/>
    <mergeCell ref="A408:D408"/>
    <mergeCell ref="E408:F408"/>
    <mergeCell ref="G408:H408"/>
    <mergeCell ref="I408:J408"/>
    <mergeCell ref="A409:D409"/>
    <mergeCell ref="E409:F409"/>
    <mergeCell ref="G409:H409"/>
    <mergeCell ref="I409:J409"/>
    <mergeCell ref="A410:D410"/>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J416"/>
    <mergeCell ref="A417:J417"/>
    <mergeCell ref="A418:J418"/>
    <mergeCell ref="A419:J419"/>
    <mergeCell ref="A420:J454"/>
    <mergeCell ref="A456:G456"/>
    <mergeCell ref="H456:J456"/>
    <mergeCell ref="A458:J458"/>
    <mergeCell ref="A459:D459"/>
    <mergeCell ref="E459:J460"/>
    <mergeCell ref="A460:D460"/>
    <mergeCell ref="E463:F463"/>
    <mergeCell ref="G463:H463"/>
    <mergeCell ref="I463:J463"/>
    <mergeCell ref="A461:D461"/>
    <mergeCell ref="E461:J461"/>
    <mergeCell ref="E462:F462"/>
    <mergeCell ref="G462:H462"/>
    <mergeCell ref="I462:J462"/>
    <mergeCell ref="A463:D463"/>
    <mergeCell ref="E467:F467"/>
    <mergeCell ref="G467:H467"/>
    <mergeCell ref="I467:J467"/>
    <mergeCell ref="A468:D468"/>
    <mergeCell ref="E468:F468"/>
    <mergeCell ref="G468:H468"/>
    <mergeCell ref="I468:J468"/>
    <mergeCell ref="A469:D469"/>
    <mergeCell ref="E469:F469"/>
    <mergeCell ref="G469:H469"/>
    <mergeCell ref="I469:J469"/>
    <mergeCell ref="A467:D467"/>
    <mergeCell ref="A470:D470"/>
    <mergeCell ref="E470:F470"/>
    <mergeCell ref="G470:H470"/>
    <mergeCell ref="I470:J470"/>
    <mergeCell ref="A471:D471"/>
    <mergeCell ref="E471:F471"/>
    <mergeCell ref="G471:H471"/>
    <mergeCell ref="I471:J471"/>
    <mergeCell ref="A472:D472"/>
    <mergeCell ref="E472:F472"/>
    <mergeCell ref="G472:H472"/>
    <mergeCell ref="I472:J472"/>
    <mergeCell ref="A473:D473"/>
    <mergeCell ref="E473:F473"/>
    <mergeCell ref="G473:H473"/>
    <mergeCell ref="I473:J473"/>
    <mergeCell ref="A474:J474"/>
    <mergeCell ref="A475:J475"/>
    <mergeCell ref="A476:J476"/>
    <mergeCell ref="A477:J477"/>
    <mergeCell ref="A478:J512"/>
    <mergeCell ref="A514:G514"/>
    <mergeCell ref="H514:J514"/>
    <mergeCell ref="A516:J516"/>
    <mergeCell ref="A517:D517"/>
    <mergeCell ref="E517:J518"/>
    <mergeCell ref="A518:D518"/>
    <mergeCell ref="I522:J522"/>
    <mergeCell ref="A523:D523"/>
    <mergeCell ref="E523:F523"/>
    <mergeCell ref="G523:H523"/>
    <mergeCell ref="I523:J523"/>
    <mergeCell ref="A519:D519"/>
    <mergeCell ref="E519:J519"/>
    <mergeCell ref="E520:F520"/>
    <mergeCell ref="G520:H520"/>
    <mergeCell ref="I520:J520"/>
    <mergeCell ref="A521:D521"/>
    <mergeCell ref="E521:F521"/>
    <mergeCell ref="G521:H521"/>
    <mergeCell ref="I521:J521"/>
    <mergeCell ref="A522:D522"/>
    <mergeCell ref="E522:F522"/>
    <mergeCell ref="G522:H522"/>
    <mergeCell ref="A532:J532"/>
    <mergeCell ref="A533:J533"/>
    <mergeCell ref="A534:J534"/>
    <mergeCell ref="A535:J535"/>
    <mergeCell ref="A536:J570"/>
    <mergeCell ref="A580:D580"/>
    <mergeCell ref="E580:F580"/>
    <mergeCell ref="G580:H580"/>
    <mergeCell ref="I580:J580"/>
    <mergeCell ref="E578:F578"/>
    <mergeCell ref="G578:H578"/>
    <mergeCell ref="I578:J578"/>
    <mergeCell ref="A581:D581"/>
    <mergeCell ref="E581:F581"/>
    <mergeCell ref="G581:H581"/>
    <mergeCell ref="I581:J581"/>
    <mergeCell ref="A572:G572"/>
    <mergeCell ref="H572:J572"/>
    <mergeCell ref="A579:D579"/>
    <mergeCell ref="E579:F579"/>
    <mergeCell ref="G579:H579"/>
    <mergeCell ref="I579:J579"/>
    <mergeCell ref="A574:J574"/>
    <mergeCell ref="A575:D575"/>
    <mergeCell ref="E575:J576"/>
    <mergeCell ref="A576:D576"/>
    <mergeCell ref="A577:D577"/>
    <mergeCell ref="E577:J577"/>
    <mergeCell ref="A582:D582"/>
    <mergeCell ref="E582:F582"/>
    <mergeCell ref="G582:H582"/>
    <mergeCell ref="I582:J582"/>
    <mergeCell ref="A583:D583"/>
    <mergeCell ref="E583:F583"/>
    <mergeCell ref="G583:H583"/>
    <mergeCell ref="I583:J583"/>
    <mergeCell ref="A584:D584"/>
    <mergeCell ref="E584:F584"/>
    <mergeCell ref="G584:H584"/>
    <mergeCell ref="I584:J584"/>
    <mergeCell ref="A585:D585"/>
    <mergeCell ref="E585:F585"/>
    <mergeCell ref="G585:H585"/>
    <mergeCell ref="I585:J585"/>
    <mergeCell ref="A586:D586"/>
    <mergeCell ref="E586:F586"/>
    <mergeCell ref="G586:H586"/>
    <mergeCell ref="I586:J586"/>
    <mergeCell ref="A587:D587"/>
    <mergeCell ref="E587:F587"/>
    <mergeCell ref="G587:H587"/>
    <mergeCell ref="I587:J587"/>
    <mergeCell ref="A588:D588"/>
    <mergeCell ref="E588:F588"/>
    <mergeCell ref="G588:H588"/>
    <mergeCell ref="I588:J588"/>
    <mergeCell ref="A589:D589"/>
    <mergeCell ref="E589:F589"/>
    <mergeCell ref="G589:H589"/>
    <mergeCell ref="I589:J589"/>
    <mergeCell ref="A590:J590"/>
    <mergeCell ref="A591:J591"/>
    <mergeCell ref="A592:J592"/>
    <mergeCell ref="A593:J593"/>
    <mergeCell ref="A594:J628"/>
    <mergeCell ref="A630:G630"/>
    <mergeCell ref="H630:J630"/>
    <mergeCell ref="A632:J632"/>
    <mergeCell ref="A633:D633"/>
    <mergeCell ref="E633:J634"/>
    <mergeCell ref="A634:D634"/>
    <mergeCell ref="A635:D635"/>
    <mergeCell ref="E635:J635"/>
    <mergeCell ref="E636:F636"/>
    <mergeCell ref="G636:H636"/>
    <mergeCell ref="I636:J636"/>
    <mergeCell ref="A637:D637"/>
    <mergeCell ref="E637:F637"/>
    <mergeCell ref="G637:H637"/>
    <mergeCell ref="I637:J637"/>
    <mergeCell ref="A638:D638"/>
    <mergeCell ref="E638:F638"/>
    <mergeCell ref="G638:H638"/>
    <mergeCell ref="I638:J638"/>
    <mergeCell ref="A639:D639"/>
    <mergeCell ref="E639:F639"/>
    <mergeCell ref="G639:H639"/>
    <mergeCell ref="I639:J639"/>
    <mergeCell ref="A640:D640"/>
    <mergeCell ref="E640:F640"/>
    <mergeCell ref="G640:H640"/>
    <mergeCell ref="I640:J640"/>
    <mergeCell ref="A641:D641"/>
    <mergeCell ref="E641:F641"/>
    <mergeCell ref="G641:H641"/>
    <mergeCell ref="I641:J641"/>
    <mergeCell ref="A642:D642"/>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J648"/>
    <mergeCell ref="A649:J649"/>
    <mergeCell ref="A650:J650"/>
    <mergeCell ref="A651:J651"/>
    <mergeCell ref="A652:J686"/>
    <mergeCell ref="A688:G688"/>
    <mergeCell ref="H688:J688"/>
    <mergeCell ref="A690:J690"/>
    <mergeCell ref="A691:D691"/>
    <mergeCell ref="E691:J692"/>
    <mergeCell ref="A692:D692"/>
    <mergeCell ref="A693:D693"/>
    <mergeCell ref="E693:J693"/>
    <mergeCell ref="E694:F694"/>
    <mergeCell ref="G694:H694"/>
    <mergeCell ref="I694:J694"/>
    <mergeCell ref="A695:D695"/>
    <mergeCell ref="E695:F695"/>
    <mergeCell ref="G695:H695"/>
    <mergeCell ref="I695:J695"/>
    <mergeCell ref="A696:D696"/>
    <mergeCell ref="E696:F696"/>
    <mergeCell ref="G696:H696"/>
    <mergeCell ref="I696:J696"/>
    <mergeCell ref="A697:D697"/>
    <mergeCell ref="E697:F697"/>
    <mergeCell ref="G697:H697"/>
    <mergeCell ref="I697:J697"/>
    <mergeCell ref="A698:D698"/>
    <mergeCell ref="E698:F698"/>
    <mergeCell ref="G698:H698"/>
    <mergeCell ref="I698:J698"/>
    <mergeCell ref="A699:D699"/>
    <mergeCell ref="E699:F699"/>
    <mergeCell ref="G699:H699"/>
    <mergeCell ref="I699:J699"/>
    <mergeCell ref="A700:D700"/>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J706"/>
    <mergeCell ref="A707:J707"/>
    <mergeCell ref="A708:J708"/>
    <mergeCell ref="A709:J709"/>
    <mergeCell ref="A710:J744"/>
    <mergeCell ref="A746:G746"/>
    <mergeCell ref="H746:J746"/>
    <mergeCell ref="A748:J748"/>
    <mergeCell ref="A749:D749"/>
    <mergeCell ref="E749:J750"/>
    <mergeCell ref="A750:D750"/>
    <mergeCell ref="A751:D751"/>
    <mergeCell ref="E751:J751"/>
    <mergeCell ref="E752:F752"/>
    <mergeCell ref="G752:H752"/>
    <mergeCell ref="I752:J752"/>
    <mergeCell ref="A753:D753"/>
    <mergeCell ref="E753:F753"/>
    <mergeCell ref="G753:H753"/>
    <mergeCell ref="I753:J753"/>
    <mergeCell ref="A754:D754"/>
    <mergeCell ref="E754:F754"/>
    <mergeCell ref="G754:H754"/>
    <mergeCell ref="I754:J754"/>
    <mergeCell ref="A755:D755"/>
    <mergeCell ref="E755:F755"/>
    <mergeCell ref="G755:H755"/>
    <mergeCell ref="I755:J755"/>
    <mergeCell ref="A756:D756"/>
    <mergeCell ref="E756:F756"/>
    <mergeCell ref="G756:H756"/>
    <mergeCell ref="I756:J756"/>
    <mergeCell ref="A757:D757"/>
    <mergeCell ref="E757:F757"/>
    <mergeCell ref="G757:H757"/>
    <mergeCell ref="I757:J757"/>
    <mergeCell ref="A758:D758"/>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J764"/>
    <mergeCell ref="A765:J765"/>
    <mergeCell ref="A766:J766"/>
    <mergeCell ref="A767:J767"/>
    <mergeCell ref="A768:J802"/>
    <mergeCell ref="A804:G804"/>
    <mergeCell ref="H804:J804"/>
    <mergeCell ref="A806:J806"/>
    <mergeCell ref="A807:D807"/>
    <mergeCell ref="E807:J808"/>
    <mergeCell ref="A808:D808"/>
    <mergeCell ref="A809:D809"/>
    <mergeCell ref="E809:J809"/>
    <mergeCell ref="E810:F810"/>
    <mergeCell ref="G810:H810"/>
    <mergeCell ref="I810:J810"/>
    <mergeCell ref="A811:D811"/>
    <mergeCell ref="E811:F811"/>
    <mergeCell ref="G811:H811"/>
    <mergeCell ref="I811:J811"/>
    <mergeCell ref="A812:D812"/>
    <mergeCell ref="E812:F812"/>
    <mergeCell ref="G812:H812"/>
    <mergeCell ref="I812:J812"/>
    <mergeCell ref="A813:D813"/>
    <mergeCell ref="E813:F813"/>
    <mergeCell ref="G813:H813"/>
    <mergeCell ref="I813:J813"/>
    <mergeCell ref="A814:D814"/>
    <mergeCell ref="E814:F814"/>
    <mergeCell ref="G814:H814"/>
    <mergeCell ref="I814:J814"/>
    <mergeCell ref="A815:D815"/>
    <mergeCell ref="E815:F815"/>
    <mergeCell ref="G815:H815"/>
    <mergeCell ref="I815:J815"/>
    <mergeCell ref="A816:D816"/>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J822"/>
    <mergeCell ref="A823:J823"/>
    <mergeCell ref="A824:J824"/>
    <mergeCell ref="A825:J825"/>
    <mergeCell ref="A826:J860"/>
    <mergeCell ref="A862:G862"/>
    <mergeCell ref="H862:J862"/>
    <mergeCell ref="A864:J864"/>
    <mergeCell ref="A865:D865"/>
    <mergeCell ref="E865:J866"/>
    <mergeCell ref="A866:D866"/>
    <mergeCell ref="A867:D867"/>
    <mergeCell ref="E867:J867"/>
    <mergeCell ref="E868:F868"/>
    <mergeCell ref="G868:H868"/>
    <mergeCell ref="I868:J868"/>
    <mergeCell ref="A869:D869"/>
    <mergeCell ref="E869:F869"/>
    <mergeCell ref="G869:H869"/>
    <mergeCell ref="I869:J869"/>
    <mergeCell ref="A870:D870"/>
    <mergeCell ref="E870:F870"/>
    <mergeCell ref="G870:H870"/>
    <mergeCell ref="I870:J870"/>
    <mergeCell ref="A871:D871"/>
    <mergeCell ref="E871:F871"/>
    <mergeCell ref="G871:H871"/>
    <mergeCell ref="I871:J871"/>
    <mergeCell ref="A872:D872"/>
    <mergeCell ref="E872:F872"/>
    <mergeCell ref="G872:H872"/>
    <mergeCell ref="I872:J872"/>
    <mergeCell ref="A873:D873"/>
    <mergeCell ref="E873:F873"/>
    <mergeCell ref="G873:H873"/>
    <mergeCell ref="I873:J873"/>
    <mergeCell ref="A874:D874"/>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J880"/>
    <mergeCell ref="A881:J881"/>
    <mergeCell ref="A882:J882"/>
    <mergeCell ref="A883:J883"/>
    <mergeCell ref="A884:J918"/>
    <mergeCell ref="A920:G920"/>
    <mergeCell ref="H920:J920"/>
    <mergeCell ref="A922:J922"/>
    <mergeCell ref="A923:D923"/>
    <mergeCell ref="E923:J924"/>
    <mergeCell ref="A924:D924"/>
    <mergeCell ref="A925:D925"/>
    <mergeCell ref="E925:J925"/>
    <mergeCell ref="E926:F926"/>
    <mergeCell ref="G926:H926"/>
    <mergeCell ref="I926:J926"/>
    <mergeCell ref="A927:D927"/>
    <mergeCell ref="E927:F927"/>
    <mergeCell ref="G927:H927"/>
    <mergeCell ref="I927:J927"/>
    <mergeCell ref="A928:D928"/>
    <mergeCell ref="E928:F928"/>
    <mergeCell ref="G928:H928"/>
    <mergeCell ref="I928:J928"/>
    <mergeCell ref="A929:D929"/>
    <mergeCell ref="E929:F929"/>
    <mergeCell ref="G929:H929"/>
    <mergeCell ref="I929:J929"/>
    <mergeCell ref="A930:D930"/>
    <mergeCell ref="E930:F930"/>
    <mergeCell ref="G930:H930"/>
    <mergeCell ref="I930:J930"/>
    <mergeCell ref="A931:D931"/>
    <mergeCell ref="E931:F931"/>
    <mergeCell ref="G931:H931"/>
    <mergeCell ref="I931:J931"/>
    <mergeCell ref="A932:D932"/>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9:J939"/>
    <mergeCell ref="A940:J940"/>
    <mergeCell ref="A941:J941"/>
    <mergeCell ref="A942:J976"/>
    <mergeCell ref="A936:D936"/>
    <mergeCell ref="E936:F936"/>
    <mergeCell ref="G936:H936"/>
    <mergeCell ref="I936:J936"/>
    <mergeCell ref="A937:D937"/>
    <mergeCell ref="E937:F937"/>
    <mergeCell ref="G937:H937"/>
    <mergeCell ref="I937:J937"/>
    <mergeCell ref="A938:J938"/>
  </mergeCells>
  <phoneticPr fontId="2" type="noConversion"/>
  <dataValidations xWindow="807" yWindow="385" count="14">
    <dataValidation allowBlank="1" showInputMessage="1" showErrorMessage="1" error="Entries not permitted in this cell." prompt="Leave cell blank." sqref="E138:J138 E190:J190 E241:J241 E297:J297 E353:J353 E411:J411 E469:J469 E527:J527 E585:J585 E643:J643 E701:J701 E759:J759 E817:J817 E875:J875 E933:J933" xr:uid="{00000000-0002-0000-0500-000000000000}"/>
    <dataValidation type="whole" allowBlank="1" showInputMessage="1" showErrorMessage="1" error="Must enter amount in whole dollars." sqref="E934:F936 E139:F141 E132:J137 E191:F193 E235:J240 E242:F244 E291:J296 E298:F300 E347:J352 E354:F356 E405:J410 E412:F414 E463:J468 E470:F472 E521:J526 E528:F530 E579:J584 E586:F588 E637:J642 E644:F646 E695:J700 E702:F704 E753:J758 E760:F762 E811:J816 E818:F820 E869:J874 E876:F878 E927:J932 E184:J189" xr:uid="{00000000-0002-0000-0500-000001000000}">
      <formula1>0</formula1>
      <formula2>50000000</formula2>
    </dataValidation>
    <dataValidation type="whole" allowBlank="1" showInputMessage="1" showErrorMessage="1" error="Leave blank or enter amount in whole dollars." sqref="G139:J141 G191:J193 G242:J244 G298:J300 G354:J356 G412:J414 G470:J472 G528:J530 G586:J588 G644:J646 G702:J704 G760:J762 G818:J820 G876:J878 G934:J936" xr:uid="{00000000-0002-0000-0500-000002000000}">
      <formula1>0</formula1>
      <formula2>50000000</formula2>
    </dataValidation>
    <dataValidation type="textLength" allowBlank="1" showInputMessage="1" showErrorMessage="1" prompt="Leave Blank or Describe Other Expenditure. " sqref="A139:D141 A191:D193 A242:D244 A298:D300 A354:D356 A412:D414 A470:D472 A528:D530 A586:D588 A644:D646 A702:D704 A760:D762 A818:D820 A876:D878 A934:D936" xr:uid="{00000000-0002-0000-0500-000003000000}">
      <formula1>1</formula1>
      <formula2>35</formula2>
    </dataValidation>
    <dataValidation allowBlank="1" showInputMessage="1" showErrorMessage="1" error="Total is automatically calculated." prompt=" Amount Automatically Calculated. " sqref="E142:J142 E194:J194 E245:J245 E301:J301 E357:J357 E415:J415 E473:J473 E531:J531 E589:J589 E647:J647 E705:J705 E763:J763 E821:J821 E879:J879 E937:J937"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3:J233 E345:J345 E403:J403 E461:J461 E519:J519 E577:J577 E635:J635 E693:J693 E751:J751 E809:J809 E867:J867 E925:J925 E289:J289"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5:J226" xr:uid="{00000000-0002-0000-0500-000009000000}"/>
    <dataValidation allowBlank="1" showInputMessage="1" showErrorMessage="1" sqref="E401:J402 E459:J460 E517:J518 E575:J576 E633:J634 E691:J692 E749:J750 E807:J808 E865:J866 E923:J924"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68:J802"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2:J976 A362:J396 A420:J454 A478:J512 A536:J570 A594:J628 A652:J686 A826:J860 A884:J918 A250:J281 A306:J338 A199:J2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0:J744"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76" t="s">
        <v>848</v>
      </c>
      <c r="B1" s="377"/>
      <c r="C1" s="377"/>
      <c r="D1" s="377"/>
      <c r="E1" s="377"/>
      <c r="F1" s="377"/>
      <c r="G1" s="377"/>
      <c r="H1" s="374" t="str">
        <f>'CONTACT INFORMATION'!$A$24</f>
        <v>Napa</v>
      </c>
      <c r="I1" s="374"/>
      <c r="J1" s="375"/>
    </row>
    <row r="2" spans="1:10" x14ac:dyDescent="0.25">
      <c r="A2" s="163"/>
      <c r="B2" s="163"/>
      <c r="C2" s="163"/>
      <c r="D2" s="163"/>
      <c r="E2" s="163"/>
      <c r="F2" s="163"/>
      <c r="G2" s="163"/>
      <c r="H2" s="163"/>
      <c r="I2" s="163"/>
      <c r="J2" s="163"/>
    </row>
    <row r="3" spans="1:10" ht="13.8" x14ac:dyDescent="0.25">
      <c r="A3" s="466" t="s">
        <v>878</v>
      </c>
      <c r="B3" s="467"/>
      <c r="C3" s="467"/>
      <c r="D3" s="467"/>
      <c r="E3" s="467"/>
      <c r="F3" s="467"/>
      <c r="G3" s="467"/>
      <c r="H3" s="467"/>
      <c r="I3" s="467"/>
      <c r="J3" s="468"/>
    </row>
    <row r="4" spans="1:10" x14ac:dyDescent="0.25">
      <c r="A4" s="469" t="s">
        <v>854</v>
      </c>
      <c r="B4" s="470"/>
      <c r="C4" s="470"/>
      <c r="D4" s="471"/>
      <c r="E4" s="472"/>
      <c r="F4" s="473"/>
      <c r="G4" s="473"/>
      <c r="H4" s="473"/>
      <c r="I4" s="473"/>
      <c r="J4" s="474"/>
    </row>
    <row r="5" spans="1:10" x14ac:dyDescent="0.25">
      <c r="A5" s="478" t="s">
        <v>853</v>
      </c>
      <c r="B5" s="479"/>
      <c r="C5" s="479"/>
      <c r="D5" s="480"/>
      <c r="E5" s="475"/>
      <c r="F5" s="476"/>
      <c r="G5" s="476"/>
      <c r="H5" s="476"/>
      <c r="I5" s="476"/>
      <c r="J5" s="477"/>
    </row>
    <row r="6" spans="1:10" x14ac:dyDescent="0.25">
      <c r="A6" s="481" t="s">
        <v>808</v>
      </c>
      <c r="B6" s="482"/>
      <c r="C6" s="482"/>
      <c r="D6" s="483"/>
      <c r="E6" s="559"/>
      <c r="F6" s="560"/>
      <c r="G6" s="560"/>
      <c r="H6" s="560"/>
      <c r="I6" s="560"/>
      <c r="J6" s="561"/>
    </row>
    <row r="7" spans="1:10" x14ac:dyDescent="0.25">
      <c r="A7" s="157"/>
      <c r="B7" s="208"/>
      <c r="C7" s="208"/>
      <c r="D7" s="208"/>
      <c r="E7" s="487" t="s">
        <v>535</v>
      </c>
      <c r="F7" s="488"/>
      <c r="G7" s="487" t="s">
        <v>533</v>
      </c>
      <c r="H7" s="488"/>
      <c r="I7" s="489" t="s">
        <v>849</v>
      </c>
      <c r="J7" s="490"/>
    </row>
    <row r="8" spans="1:10" x14ac:dyDescent="0.25">
      <c r="A8" s="455" t="s">
        <v>527</v>
      </c>
      <c r="B8" s="456"/>
      <c r="C8" s="456"/>
      <c r="D8" s="457"/>
      <c r="E8" s="464"/>
      <c r="F8" s="464"/>
      <c r="G8" s="464"/>
      <c r="H8" s="464"/>
      <c r="I8" s="465"/>
      <c r="J8" s="465"/>
    </row>
    <row r="9" spans="1:10" x14ac:dyDescent="0.25">
      <c r="A9" s="460" t="s">
        <v>528</v>
      </c>
      <c r="B9" s="461"/>
      <c r="C9" s="461"/>
      <c r="D9" s="462"/>
      <c r="E9" s="446"/>
      <c r="F9" s="446"/>
      <c r="G9" s="447"/>
      <c r="H9" s="447"/>
      <c r="I9" s="463"/>
      <c r="J9" s="463"/>
    </row>
    <row r="10" spans="1:10" x14ac:dyDescent="0.25">
      <c r="A10" s="455" t="s">
        <v>529</v>
      </c>
      <c r="B10" s="456"/>
      <c r="C10" s="456"/>
      <c r="D10" s="457"/>
      <c r="E10" s="464"/>
      <c r="F10" s="464"/>
      <c r="G10" s="464"/>
      <c r="H10" s="464"/>
      <c r="I10" s="465"/>
      <c r="J10" s="465"/>
    </row>
    <row r="11" spans="1:10" x14ac:dyDescent="0.25">
      <c r="A11" s="460" t="s">
        <v>530</v>
      </c>
      <c r="B11" s="461"/>
      <c r="C11" s="461"/>
      <c r="D11" s="462"/>
      <c r="E11" s="446"/>
      <c r="F11" s="446"/>
      <c r="G11" s="447"/>
      <c r="H11" s="447"/>
      <c r="I11" s="463"/>
      <c r="J11" s="463"/>
    </row>
    <row r="12" spans="1:10" x14ac:dyDescent="0.25">
      <c r="A12" s="455" t="s">
        <v>531</v>
      </c>
      <c r="B12" s="456"/>
      <c r="C12" s="456"/>
      <c r="D12" s="457"/>
      <c r="E12" s="464"/>
      <c r="F12" s="464"/>
      <c r="G12" s="464"/>
      <c r="H12" s="464"/>
      <c r="I12" s="465"/>
      <c r="J12" s="465"/>
    </row>
    <row r="13" spans="1:10" x14ac:dyDescent="0.25">
      <c r="A13" s="460" t="s">
        <v>532</v>
      </c>
      <c r="B13" s="461"/>
      <c r="C13" s="461"/>
      <c r="D13" s="462"/>
      <c r="E13" s="446"/>
      <c r="F13" s="446"/>
      <c r="G13" s="447"/>
      <c r="H13" s="447"/>
      <c r="I13" s="463"/>
      <c r="J13" s="463"/>
    </row>
    <row r="14" spans="1:10" x14ac:dyDescent="0.25">
      <c r="A14" s="455" t="s">
        <v>537</v>
      </c>
      <c r="B14" s="456"/>
      <c r="C14" s="456"/>
      <c r="D14" s="457"/>
      <c r="E14" s="458"/>
      <c r="F14" s="458"/>
      <c r="G14" s="458"/>
      <c r="H14" s="458"/>
      <c r="I14" s="459"/>
      <c r="J14" s="459"/>
    </row>
    <row r="15" spans="1:10" x14ac:dyDescent="0.25">
      <c r="A15" s="443"/>
      <c r="B15" s="444"/>
      <c r="C15" s="444"/>
      <c r="D15" s="445"/>
      <c r="E15" s="446"/>
      <c r="F15" s="446"/>
      <c r="G15" s="447"/>
      <c r="H15" s="447"/>
      <c r="I15" s="447"/>
      <c r="J15" s="447"/>
    </row>
    <row r="16" spans="1:10" x14ac:dyDescent="0.25">
      <c r="A16" s="443"/>
      <c r="B16" s="444"/>
      <c r="C16" s="444"/>
      <c r="D16" s="445"/>
      <c r="E16" s="446"/>
      <c r="F16" s="446"/>
      <c r="G16" s="447"/>
      <c r="H16" s="447"/>
      <c r="I16" s="447"/>
      <c r="J16" s="447"/>
    </row>
    <row r="17" spans="1:10" x14ac:dyDescent="0.25">
      <c r="A17" s="443"/>
      <c r="B17" s="444"/>
      <c r="C17" s="444"/>
      <c r="D17" s="445"/>
      <c r="E17" s="446"/>
      <c r="F17" s="446"/>
      <c r="G17" s="447"/>
      <c r="H17" s="447"/>
      <c r="I17" s="447"/>
      <c r="J17" s="447"/>
    </row>
    <row r="18" spans="1:10" x14ac:dyDescent="0.25">
      <c r="A18" s="448" t="s">
        <v>534</v>
      </c>
      <c r="B18" s="449"/>
      <c r="C18" s="449"/>
      <c r="D18" s="450"/>
      <c r="E18" s="451">
        <f>SUM(E8:E17)</f>
        <v>0</v>
      </c>
      <c r="F18" s="451"/>
      <c r="G18" s="451">
        <f>SUM(G8:G17)</f>
        <v>0</v>
      </c>
      <c r="H18" s="451"/>
      <c r="I18" s="451">
        <f>SUM(I8:I17)</f>
        <v>0</v>
      </c>
      <c r="J18" s="451"/>
    </row>
    <row r="19" spans="1:10" x14ac:dyDescent="0.25">
      <c r="A19" s="452" t="s">
        <v>861</v>
      </c>
      <c r="B19" s="453"/>
      <c r="C19" s="453"/>
      <c r="D19" s="453"/>
      <c r="E19" s="453"/>
      <c r="F19" s="453"/>
      <c r="G19" s="453"/>
      <c r="H19" s="453"/>
      <c r="I19" s="453"/>
      <c r="J19" s="454"/>
    </row>
    <row r="20" spans="1:10" x14ac:dyDescent="0.25">
      <c r="A20" s="429" t="s">
        <v>862</v>
      </c>
      <c r="B20" s="430"/>
      <c r="C20" s="430"/>
      <c r="D20" s="430"/>
      <c r="E20" s="430"/>
      <c r="F20" s="430"/>
      <c r="G20" s="430"/>
      <c r="H20" s="430"/>
      <c r="I20" s="430"/>
      <c r="J20" s="431"/>
    </row>
    <row r="21" spans="1:10" x14ac:dyDescent="0.25">
      <c r="A21" s="429" t="s">
        <v>863</v>
      </c>
      <c r="B21" s="430"/>
      <c r="C21" s="430"/>
      <c r="D21" s="430"/>
      <c r="E21" s="430"/>
      <c r="F21" s="430"/>
      <c r="G21" s="430"/>
      <c r="H21" s="430"/>
      <c r="I21" s="430"/>
      <c r="J21" s="431"/>
    </row>
    <row r="22" spans="1:10" x14ac:dyDescent="0.25">
      <c r="A22" s="432" t="s">
        <v>864</v>
      </c>
      <c r="B22" s="433"/>
      <c r="C22" s="433"/>
      <c r="D22" s="433"/>
      <c r="E22" s="433"/>
      <c r="F22" s="433"/>
      <c r="G22" s="433"/>
      <c r="H22" s="433"/>
      <c r="I22" s="433"/>
      <c r="J22" s="434"/>
    </row>
    <row r="23" spans="1:10" x14ac:dyDescent="0.25">
      <c r="A23" s="318"/>
      <c r="B23" s="435"/>
      <c r="C23" s="435"/>
      <c r="D23" s="435"/>
      <c r="E23" s="435"/>
      <c r="F23" s="435"/>
      <c r="G23" s="435"/>
      <c r="H23" s="435"/>
      <c r="I23" s="435"/>
      <c r="J23" s="436"/>
    </row>
    <row r="24" spans="1:10" x14ac:dyDescent="0.25">
      <c r="A24" s="437"/>
      <c r="B24" s="438"/>
      <c r="C24" s="438"/>
      <c r="D24" s="438"/>
      <c r="E24" s="438"/>
      <c r="F24" s="438"/>
      <c r="G24" s="438"/>
      <c r="H24" s="438"/>
      <c r="I24" s="438"/>
      <c r="J24" s="439"/>
    </row>
    <row r="25" spans="1:10" x14ac:dyDescent="0.25">
      <c r="A25" s="437"/>
      <c r="B25" s="438"/>
      <c r="C25" s="438"/>
      <c r="D25" s="438"/>
      <c r="E25" s="438"/>
      <c r="F25" s="438"/>
      <c r="G25" s="438"/>
      <c r="H25" s="438"/>
      <c r="I25" s="438"/>
      <c r="J25" s="439"/>
    </row>
    <row r="26" spans="1:10" x14ac:dyDescent="0.25">
      <c r="A26" s="437"/>
      <c r="B26" s="438"/>
      <c r="C26" s="438"/>
      <c r="D26" s="438"/>
      <c r="E26" s="438"/>
      <c r="F26" s="438"/>
      <c r="G26" s="438"/>
      <c r="H26" s="438"/>
      <c r="I26" s="438"/>
      <c r="J26" s="439"/>
    </row>
    <row r="27" spans="1:10" x14ac:dyDescent="0.25">
      <c r="A27" s="437"/>
      <c r="B27" s="438"/>
      <c r="C27" s="438"/>
      <c r="D27" s="438"/>
      <c r="E27" s="438"/>
      <c r="F27" s="438"/>
      <c r="G27" s="438"/>
      <c r="H27" s="438"/>
      <c r="I27" s="438"/>
      <c r="J27" s="439"/>
    </row>
    <row r="28" spans="1:10" x14ac:dyDescent="0.25">
      <c r="A28" s="437"/>
      <c r="B28" s="438"/>
      <c r="C28" s="438"/>
      <c r="D28" s="438"/>
      <c r="E28" s="438"/>
      <c r="F28" s="438"/>
      <c r="G28" s="438"/>
      <c r="H28" s="438"/>
      <c r="I28" s="438"/>
      <c r="J28" s="439"/>
    </row>
    <row r="29" spans="1:10" x14ac:dyDescent="0.25">
      <c r="A29" s="437"/>
      <c r="B29" s="438"/>
      <c r="C29" s="438"/>
      <c r="D29" s="438"/>
      <c r="E29" s="438"/>
      <c r="F29" s="438"/>
      <c r="G29" s="438"/>
      <c r="H29" s="438"/>
      <c r="I29" s="438"/>
      <c r="J29" s="439"/>
    </row>
    <row r="30" spans="1:10" x14ac:dyDescent="0.25">
      <c r="A30" s="437"/>
      <c r="B30" s="438"/>
      <c r="C30" s="438"/>
      <c r="D30" s="438"/>
      <c r="E30" s="438"/>
      <c r="F30" s="438"/>
      <c r="G30" s="438"/>
      <c r="H30" s="438"/>
      <c r="I30" s="438"/>
      <c r="J30" s="439"/>
    </row>
    <row r="31" spans="1:10" x14ac:dyDescent="0.25">
      <c r="A31" s="437"/>
      <c r="B31" s="438"/>
      <c r="C31" s="438"/>
      <c r="D31" s="438"/>
      <c r="E31" s="438"/>
      <c r="F31" s="438"/>
      <c r="G31" s="438"/>
      <c r="H31" s="438"/>
      <c r="I31" s="438"/>
      <c r="J31" s="439"/>
    </row>
    <row r="32" spans="1:10" x14ac:dyDescent="0.25">
      <c r="A32" s="437"/>
      <c r="B32" s="438"/>
      <c r="C32" s="438"/>
      <c r="D32" s="438"/>
      <c r="E32" s="438"/>
      <c r="F32" s="438"/>
      <c r="G32" s="438"/>
      <c r="H32" s="438"/>
      <c r="I32" s="438"/>
      <c r="J32" s="439"/>
    </row>
    <row r="33" spans="1:10" x14ac:dyDescent="0.25">
      <c r="A33" s="437"/>
      <c r="B33" s="438"/>
      <c r="C33" s="438"/>
      <c r="D33" s="438"/>
      <c r="E33" s="438"/>
      <c r="F33" s="438"/>
      <c r="G33" s="438"/>
      <c r="H33" s="438"/>
      <c r="I33" s="438"/>
      <c r="J33" s="439"/>
    </row>
    <row r="34" spans="1:10" x14ac:dyDescent="0.25">
      <c r="A34" s="437"/>
      <c r="B34" s="438"/>
      <c r="C34" s="438"/>
      <c r="D34" s="438"/>
      <c r="E34" s="438"/>
      <c r="F34" s="438"/>
      <c r="G34" s="438"/>
      <c r="H34" s="438"/>
      <c r="I34" s="438"/>
      <c r="J34" s="439"/>
    </row>
    <row r="35" spans="1:10" x14ac:dyDescent="0.25">
      <c r="A35" s="437"/>
      <c r="B35" s="438"/>
      <c r="C35" s="438"/>
      <c r="D35" s="438"/>
      <c r="E35" s="438"/>
      <c r="F35" s="438"/>
      <c r="G35" s="438"/>
      <c r="H35" s="438"/>
      <c r="I35" s="438"/>
      <c r="J35" s="439"/>
    </row>
    <row r="36" spans="1:10" x14ac:dyDescent="0.25">
      <c r="A36" s="437"/>
      <c r="B36" s="438"/>
      <c r="C36" s="438"/>
      <c r="D36" s="438"/>
      <c r="E36" s="438"/>
      <c r="F36" s="438"/>
      <c r="G36" s="438"/>
      <c r="H36" s="438"/>
      <c r="I36" s="438"/>
      <c r="J36" s="439"/>
    </row>
    <row r="37" spans="1:10" x14ac:dyDescent="0.25">
      <c r="A37" s="437"/>
      <c r="B37" s="438"/>
      <c r="C37" s="438"/>
      <c r="D37" s="438"/>
      <c r="E37" s="438"/>
      <c r="F37" s="438"/>
      <c r="G37" s="438"/>
      <c r="H37" s="438"/>
      <c r="I37" s="438"/>
      <c r="J37" s="439"/>
    </row>
    <row r="38" spans="1:10" x14ac:dyDescent="0.25">
      <c r="A38" s="437"/>
      <c r="B38" s="438"/>
      <c r="C38" s="438"/>
      <c r="D38" s="438"/>
      <c r="E38" s="438"/>
      <c r="F38" s="438"/>
      <c r="G38" s="438"/>
      <c r="H38" s="438"/>
      <c r="I38" s="438"/>
      <c r="J38" s="439"/>
    </row>
    <row r="39" spans="1:10" x14ac:dyDescent="0.25">
      <c r="A39" s="437"/>
      <c r="B39" s="438"/>
      <c r="C39" s="438"/>
      <c r="D39" s="438"/>
      <c r="E39" s="438"/>
      <c r="F39" s="438"/>
      <c r="G39" s="438"/>
      <c r="H39" s="438"/>
      <c r="I39" s="438"/>
      <c r="J39" s="439"/>
    </row>
    <row r="40" spans="1:10" x14ac:dyDescent="0.25">
      <c r="A40" s="437"/>
      <c r="B40" s="438"/>
      <c r="C40" s="438"/>
      <c r="D40" s="438"/>
      <c r="E40" s="438"/>
      <c r="F40" s="438"/>
      <c r="G40" s="438"/>
      <c r="H40" s="438"/>
      <c r="I40" s="438"/>
      <c r="J40" s="439"/>
    </row>
    <row r="41" spans="1:10" x14ac:dyDescent="0.25">
      <c r="A41" s="437"/>
      <c r="B41" s="438"/>
      <c r="C41" s="438"/>
      <c r="D41" s="438"/>
      <c r="E41" s="438"/>
      <c r="F41" s="438"/>
      <c r="G41" s="438"/>
      <c r="H41" s="438"/>
      <c r="I41" s="438"/>
      <c r="J41" s="439"/>
    </row>
    <row r="42" spans="1:10" x14ac:dyDescent="0.25">
      <c r="A42" s="437"/>
      <c r="B42" s="438"/>
      <c r="C42" s="438"/>
      <c r="D42" s="438"/>
      <c r="E42" s="438"/>
      <c r="F42" s="438"/>
      <c r="G42" s="438"/>
      <c r="H42" s="438"/>
      <c r="I42" s="438"/>
      <c r="J42" s="439"/>
    </row>
    <row r="43" spans="1:10" x14ac:dyDescent="0.25">
      <c r="A43" s="437"/>
      <c r="B43" s="438"/>
      <c r="C43" s="438"/>
      <c r="D43" s="438"/>
      <c r="E43" s="438"/>
      <c r="F43" s="438"/>
      <c r="G43" s="438"/>
      <c r="H43" s="438"/>
      <c r="I43" s="438"/>
      <c r="J43" s="439"/>
    </row>
    <row r="44" spans="1:10" x14ac:dyDescent="0.25">
      <c r="A44" s="437"/>
      <c r="B44" s="438"/>
      <c r="C44" s="438"/>
      <c r="D44" s="438"/>
      <c r="E44" s="438"/>
      <c r="F44" s="438"/>
      <c r="G44" s="438"/>
      <c r="H44" s="438"/>
      <c r="I44" s="438"/>
      <c r="J44" s="439"/>
    </row>
    <row r="45" spans="1:10" x14ac:dyDescent="0.25">
      <c r="A45" s="437"/>
      <c r="B45" s="438"/>
      <c r="C45" s="438"/>
      <c r="D45" s="438"/>
      <c r="E45" s="438"/>
      <c r="F45" s="438"/>
      <c r="G45" s="438"/>
      <c r="H45" s="438"/>
      <c r="I45" s="438"/>
      <c r="J45" s="439"/>
    </row>
    <row r="46" spans="1:10" x14ac:dyDescent="0.25">
      <c r="A46" s="437"/>
      <c r="B46" s="438"/>
      <c r="C46" s="438"/>
      <c r="D46" s="438"/>
      <c r="E46" s="438"/>
      <c r="F46" s="438"/>
      <c r="G46" s="438"/>
      <c r="H46" s="438"/>
      <c r="I46" s="438"/>
      <c r="J46" s="439"/>
    </row>
    <row r="47" spans="1:10" x14ac:dyDescent="0.25">
      <c r="A47" s="437"/>
      <c r="B47" s="438"/>
      <c r="C47" s="438"/>
      <c r="D47" s="438"/>
      <c r="E47" s="438"/>
      <c r="F47" s="438"/>
      <c r="G47" s="438"/>
      <c r="H47" s="438"/>
      <c r="I47" s="438"/>
      <c r="J47" s="439"/>
    </row>
    <row r="48" spans="1:10" x14ac:dyDescent="0.25">
      <c r="A48" s="437"/>
      <c r="B48" s="438"/>
      <c r="C48" s="438"/>
      <c r="D48" s="438"/>
      <c r="E48" s="438"/>
      <c r="F48" s="438"/>
      <c r="G48" s="438"/>
      <c r="H48" s="438"/>
      <c r="I48" s="438"/>
      <c r="J48" s="439"/>
    </row>
    <row r="49" spans="1:10" x14ac:dyDescent="0.25">
      <c r="A49" s="437"/>
      <c r="B49" s="438"/>
      <c r="C49" s="438"/>
      <c r="D49" s="438"/>
      <c r="E49" s="438"/>
      <c r="F49" s="438"/>
      <c r="G49" s="438"/>
      <c r="H49" s="438"/>
      <c r="I49" s="438"/>
      <c r="J49" s="439"/>
    </row>
    <row r="50" spans="1:10" x14ac:dyDescent="0.25">
      <c r="A50" s="437"/>
      <c r="B50" s="438"/>
      <c r="C50" s="438"/>
      <c r="D50" s="438"/>
      <c r="E50" s="438"/>
      <c r="F50" s="438"/>
      <c r="G50" s="438"/>
      <c r="H50" s="438"/>
      <c r="I50" s="438"/>
      <c r="J50" s="439"/>
    </row>
    <row r="51" spans="1:10" x14ac:dyDescent="0.25">
      <c r="A51" s="437"/>
      <c r="B51" s="438"/>
      <c r="C51" s="438"/>
      <c r="D51" s="438"/>
      <c r="E51" s="438"/>
      <c r="F51" s="438"/>
      <c r="G51" s="438"/>
      <c r="H51" s="438"/>
      <c r="I51" s="438"/>
      <c r="J51" s="439"/>
    </row>
    <row r="52" spans="1:10" x14ac:dyDescent="0.25">
      <c r="A52" s="437"/>
      <c r="B52" s="438"/>
      <c r="C52" s="438"/>
      <c r="D52" s="438"/>
      <c r="E52" s="438"/>
      <c r="F52" s="438"/>
      <c r="G52" s="438"/>
      <c r="H52" s="438"/>
      <c r="I52" s="438"/>
      <c r="J52" s="439"/>
    </row>
    <row r="53" spans="1:10" x14ac:dyDescent="0.25">
      <c r="A53" s="437"/>
      <c r="B53" s="438"/>
      <c r="C53" s="438"/>
      <c r="D53" s="438"/>
      <c r="E53" s="438"/>
      <c r="F53" s="438"/>
      <c r="G53" s="438"/>
      <c r="H53" s="438"/>
      <c r="I53" s="438"/>
      <c r="J53" s="439"/>
    </row>
    <row r="54" spans="1:10" x14ac:dyDescent="0.25">
      <c r="A54" s="440"/>
      <c r="B54" s="441"/>
      <c r="C54" s="441"/>
      <c r="D54" s="441"/>
      <c r="E54" s="441"/>
      <c r="F54" s="441"/>
      <c r="G54" s="441"/>
      <c r="H54" s="441"/>
      <c r="I54" s="441"/>
      <c r="J54" s="442"/>
    </row>
    <row r="55" spans="1:10" s="39" customFormat="1" x14ac:dyDescent="0.25">
      <c r="A55" s="227"/>
      <c r="B55" s="227"/>
      <c r="C55" s="227"/>
      <c r="D55" s="227"/>
      <c r="E55" s="227"/>
      <c r="F55" s="227"/>
      <c r="G55" s="227"/>
      <c r="H55" s="227"/>
      <c r="I55" s="227"/>
      <c r="J55" s="227"/>
    </row>
    <row r="56" spans="1:10" ht="15.6" x14ac:dyDescent="0.3">
      <c r="A56" s="376" t="s">
        <v>848</v>
      </c>
      <c r="B56" s="377"/>
      <c r="C56" s="377"/>
      <c r="D56" s="377"/>
      <c r="E56" s="377"/>
      <c r="F56" s="377"/>
      <c r="G56" s="377"/>
      <c r="H56" s="374" t="str">
        <f>'CONTACT INFORMATION'!$A$24</f>
        <v>Napa</v>
      </c>
      <c r="I56" s="374"/>
      <c r="J56" s="375"/>
    </row>
    <row r="57" spans="1:10" x14ac:dyDescent="0.25">
      <c r="A57" s="163"/>
      <c r="B57" s="163"/>
      <c r="C57" s="163"/>
      <c r="D57" s="163"/>
      <c r="E57" s="163"/>
      <c r="F57" s="163"/>
      <c r="G57" s="163"/>
      <c r="H57" s="163"/>
      <c r="I57" s="163"/>
      <c r="J57" s="163"/>
    </row>
    <row r="58" spans="1:10" ht="13.8" x14ac:dyDescent="0.25">
      <c r="A58" s="466" t="s">
        <v>879</v>
      </c>
      <c r="B58" s="467"/>
      <c r="C58" s="467"/>
      <c r="D58" s="467"/>
      <c r="E58" s="467"/>
      <c r="F58" s="467"/>
      <c r="G58" s="467"/>
      <c r="H58" s="467"/>
      <c r="I58" s="467"/>
      <c r="J58" s="468"/>
    </row>
    <row r="59" spans="1:10" x14ac:dyDescent="0.25">
      <c r="A59" s="469" t="s">
        <v>854</v>
      </c>
      <c r="B59" s="470"/>
      <c r="C59" s="470"/>
      <c r="D59" s="471"/>
      <c r="E59" s="472"/>
      <c r="F59" s="473"/>
      <c r="G59" s="473"/>
      <c r="H59" s="473"/>
      <c r="I59" s="473"/>
      <c r="J59" s="474"/>
    </row>
    <row r="60" spans="1:10" x14ac:dyDescent="0.25">
      <c r="A60" s="478" t="s">
        <v>853</v>
      </c>
      <c r="B60" s="479"/>
      <c r="C60" s="479"/>
      <c r="D60" s="480"/>
      <c r="E60" s="475"/>
      <c r="F60" s="476"/>
      <c r="G60" s="476"/>
      <c r="H60" s="476"/>
      <c r="I60" s="476"/>
      <c r="J60" s="477"/>
    </row>
    <row r="61" spans="1:10" x14ac:dyDescent="0.25">
      <c r="A61" s="481" t="s">
        <v>808</v>
      </c>
      <c r="B61" s="482"/>
      <c r="C61" s="482"/>
      <c r="D61" s="483"/>
      <c r="E61" s="559"/>
      <c r="F61" s="560"/>
      <c r="G61" s="560"/>
      <c r="H61" s="560"/>
      <c r="I61" s="560"/>
      <c r="J61" s="561"/>
    </row>
    <row r="62" spans="1:10" x14ac:dyDescent="0.25">
      <c r="A62" s="157"/>
      <c r="B62" s="208"/>
      <c r="C62" s="208"/>
      <c r="D62" s="208"/>
      <c r="E62" s="487" t="s">
        <v>535</v>
      </c>
      <c r="F62" s="488"/>
      <c r="G62" s="487" t="s">
        <v>533</v>
      </c>
      <c r="H62" s="488"/>
      <c r="I62" s="489" t="s">
        <v>849</v>
      </c>
      <c r="J62" s="490"/>
    </row>
    <row r="63" spans="1:10" x14ac:dyDescent="0.25">
      <c r="A63" s="455" t="s">
        <v>527</v>
      </c>
      <c r="B63" s="456"/>
      <c r="C63" s="456"/>
      <c r="D63" s="457"/>
      <c r="E63" s="464"/>
      <c r="F63" s="464"/>
      <c r="G63" s="464"/>
      <c r="H63" s="464"/>
      <c r="I63" s="465"/>
      <c r="J63" s="465"/>
    </row>
    <row r="64" spans="1:10" x14ac:dyDescent="0.25">
      <c r="A64" s="460" t="s">
        <v>528</v>
      </c>
      <c r="B64" s="461"/>
      <c r="C64" s="461"/>
      <c r="D64" s="462"/>
      <c r="E64" s="446"/>
      <c r="F64" s="446"/>
      <c r="G64" s="447"/>
      <c r="H64" s="447"/>
      <c r="I64" s="463"/>
      <c r="J64" s="463"/>
    </row>
    <row r="65" spans="1:10" x14ac:dyDescent="0.25">
      <c r="A65" s="455" t="s">
        <v>529</v>
      </c>
      <c r="B65" s="456"/>
      <c r="C65" s="456"/>
      <c r="D65" s="457"/>
      <c r="E65" s="464"/>
      <c r="F65" s="464"/>
      <c r="G65" s="464"/>
      <c r="H65" s="464"/>
      <c r="I65" s="465"/>
      <c r="J65" s="465"/>
    </row>
    <row r="66" spans="1:10" x14ac:dyDescent="0.25">
      <c r="A66" s="460" t="s">
        <v>530</v>
      </c>
      <c r="B66" s="461"/>
      <c r="C66" s="461"/>
      <c r="D66" s="462"/>
      <c r="E66" s="446"/>
      <c r="F66" s="446"/>
      <c r="G66" s="447"/>
      <c r="H66" s="447"/>
      <c r="I66" s="463"/>
      <c r="J66" s="463"/>
    </row>
    <row r="67" spans="1:10" x14ac:dyDescent="0.25">
      <c r="A67" s="455" t="s">
        <v>531</v>
      </c>
      <c r="B67" s="456"/>
      <c r="C67" s="456"/>
      <c r="D67" s="457"/>
      <c r="E67" s="464"/>
      <c r="F67" s="464"/>
      <c r="G67" s="464"/>
      <c r="H67" s="464"/>
      <c r="I67" s="465"/>
      <c r="J67" s="465"/>
    </row>
    <row r="68" spans="1:10" x14ac:dyDescent="0.25">
      <c r="A68" s="460" t="s">
        <v>532</v>
      </c>
      <c r="B68" s="461"/>
      <c r="C68" s="461"/>
      <c r="D68" s="462"/>
      <c r="E68" s="446"/>
      <c r="F68" s="446"/>
      <c r="G68" s="447"/>
      <c r="H68" s="447"/>
      <c r="I68" s="463"/>
      <c r="J68" s="463"/>
    </row>
    <row r="69" spans="1:10" x14ac:dyDescent="0.25">
      <c r="A69" s="455" t="s">
        <v>537</v>
      </c>
      <c r="B69" s="456"/>
      <c r="C69" s="456"/>
      <c r="D69" s="457"/>
      <c r="E69" s="458"/>
      <c r="F69" s="458"/>
      <c r="G69" s="458"/>
      <c r="H69" s="458"/>
      <c r="I69" s="459"/>
      <c r="J69" s="459"/>
    </row>
    <row r="70" spans="1:10" x14ac:dyDescent="0.25">
      <c r="A70" s="443"/>
      <c r="B70" s="444"/>
      <c r="C70" s="444"/>
      <c r="D70" s="445"/>
      <c r="E70" s="446"/>
      <c r="F70" s="446"/>
      <c r="G70" s="447"/>
      <c r="H70" s="447"/>
      <c r="I70" s="447"/>
      <c r="J70" s="447"/>
    </row>
    <row r="71" spans="1:10" x14ac:dyDescent="0.25">
      <c r="A71" s="443"/>
      <c r="B71" s="444"/>
      <c r="C71" s="444"/>
      <c r="D71" s="445"/>
      <c r="E71" s="446"/>
      <c r="F71" s="446"/>
      <c r="G71" s="447"/>
      <c r="H71" s="447"/>
      <c r="I71" s="447"/>
      <c r="J71" s="447"/>
    </row>
    <row r="72" spans="1:10" x14ac:dyDescent="0.25">
      <c r="A72" s="443"/>
      <c r="B72" s="444"/>
      <c r="C72" s="444"/>
      <c r="D72" s="445"/>
      <c r="E72" s="446"/>
      <c r="F72" s="446"/>
      <c r="G72" s="447"/>
      <c r="H72" s="447"/>
      <c r="I72" s="447"/>
      <c r="J72" s="447"/>
    </row>
    <row r="73" spans="1:10" x14ac:dyDescent="0.25">
      <c r="A73" s="448" t="s">
        <v>534</v>
      </c>
      <c r="B73" s="449"/>
      <c r="C73" s="449"/>
      <c r="D73" s="450"/>
      <c r="E73" s="451">
        <f>SUM(E63:E72)</f>
        <v>0</v>
      </c>
      <c r="F73" s="451"/>
      <c r="G73" s="451">
        <f>SUM(G63:G72)</f>
        <v>0</v>
      </c>
      <c r="H73" s="451"/>
      <c r="I73" s="451">
        <f>SUM(I63:I72)</f>
        <v>0</v>
      </c>
      <c r="J73" s="451"/>
    </row>
    <row r="74" spans="1:10" x14ac:dyDescent="0.25">
      <c r="A74" s="452" t="s">
        <v>861</v>
      </c>
      <c r="B74" s="453"/>
      <c r="C74" s="453"/>
      <c r="D74" s="453"/>
      <c r="E74" s="453"/>
      <c r="F74" s="453"/>
      <c r="G74" s="453"/>
      <c r="H74" s="453"/>
      <c r="I74" s="453"/>
      <c r="J74" s="454"/>
    </row>
    <row r="75" spans="1:10" x14ac:dyDescent="0.25">
      <c r="A75" s="429" t="s">
        <v>862</v>
      </c>
      <c r="B75" s="430"/>
      <c r="C75" s="430"/>
      <c r="D75" s="430"/>
      <c r="E75" s="430"/>
      <c r="F75" s="430"/>
      <c r="G75" s="430"/>
      <c r="H75" s="430"/>
      <c r="I75" s="430"/>
      <c r="J75" s="431"/>
    </row>
    <row r="76" spans="1:10" x14ac:dyDescent="0.25">
      <c r="A76" s="429" t="s">
        <v>863</v>
      </c>
      <c r="B76" s="430"/>
      <c r="C76" s="430"/>
      <c r="D76" s="430"/>
      <c r="E76" s="430"/>
      <c r="F76" s="430"/>
      <c r="G76" s="430"/>
      <c r="H76" s="430"/>
      <c r="I76" s="430"/>
      <c r="J76" s="431"/>
    </row>
    <row r="77" spans="1:10" x14ac:dyDescent="0.25">
      <c r="A77" s="432" t="s">
        <v>864</v>
      </c>
      <c r="B77" s="433"/>
      <c r="C77" s="433"/>
      <c r="D77" s="433"/>
      <c r="E77" s="433"/>
      <c r="F77" s="433"/>
      <c r="G77" s="433"/>
      <c r="H77" s="433"/>
      <c r="I77" s="433"/>
      <c r="J77" s="434"/>
    </row>
    <row r="78" spans="1:10" x14ac:dyDescent="0.25">
      <c r="A78" s="318"/>
      <c r="B78" s="435"/>
      <c r="C78" s="435"/>
      <c r="D78" s="435"/>
      <c r="E78" s="435"/>
      <c r="F78" s="435"/>
      <c r="G78" s="435"/>
      <c r="H78" s="435"/>
      <c r="I78" s="435"/>
      <c r="J78" s="436"/>
    </row>
    <row r="79" spans="1:10" x14ac:dyDescent="0.25">
      <c r="A79" s="437"/>
      <c r="B79" s="438"/>
      <c r="C79" s="438"/>
      <c r="D79" s="438"/>
      <c r="E79" s="438"/>
      <c r="F79" s="438"/>
      <c r="G79" s="438"/>
      <c r="H79" s="438"/>
      <c r="I79" s="438"/>
      <c r="J79" s="439"/>
    </row>
    <row r="80" spans="1:10" x14ac:dyDescent="0.25">
      <c r="A80" s="437"/>
      <c r="B80" s="438"/>
      <c r="C80" s="438"/>
      <c r="D80" s="438"/>
      <c r="E80" s="438"/>
      <c r="F80" s="438"/>
      <c r="G80" s="438"/>
      <c r="H80" s="438"/>
      <c r="I80" s="438"/>
      <c r="J80" s="439"/>
    </row>
    <row r="81" spans="1:10" x14ac:dyDescent="0.25">
      <c r="A81" s="437"/>
      <c r="B81" s="438"/>
      <c r="C81" s="438"/>
      <c r="D81" s="438"/>
      <c r="E81" s="438"/>
      <c r="F81" s="438"/>
      <c r="G81" s="438"/>
      <c r="H81" s="438"/>
      <c r="I81" s="438"/>
      <c r="J81" s="439"/>
    </row>
    <row r="82" spans="1:10" x14ac:dyDescent="0.25">
      <c r="A82" s="437"/>
      <c r="B82" s="438"/>
      <c r="C82" s="438"/>
      <c r="D82" s="438"/>
      <c r="E82" s="438"/>
      <c r="F82" s="438"/>
      <c r="G82" s="438"/>
      <c r="H82" s="438"/>
      <c r="I82" s="438"/>
      <c r="J82" s="439"/>
    </row>
    <row r="83" spans="1:10" x14ac:dyDescent="0.25">
      <c r="A83" s="437"/>
      <c r="B83" s="438"/>
      <c r="C83" s="438"/>
      <c r="D83" s="438"/>
      <c r="E83" s="438"/>
      <c r="F83" s="438"/>
      <c r="G83" s="438"/>
      <c r="H83" s="438"/>
      <c r="I83" s="438"/>
      <c r="J83" s="439"/>
    </row>
    <row r="84" spans="1:10" x14ac:dyDescent="0.25">
      <c r="A84" s="437"/>
      <c r="B84" s="438"/>
      <c r="C84" s="438"/>
      <c r="D84" s="438"/>
      <c r="E84" s="438"/>
      <c r="F84" s="438"/>
      <c r="G84" s="438"/>
      <c r="H84" s="438"/>
      <c r="I84" s="438"/>
      <c r="J84" s="439"/>
    </row>
    <row r="85" spans="1:10" x14ac:dyDescent="0.25">
      <c r="A85" s="437"/>
      <c r="B85" s="438"/>
      <c r="C85" s="438"/>
      <c r="D85" s="438"/>
      <c r="E85" s="438"/>
      <c r="F85" s="438"/>
      <c r="G85" s="438"/>
      <c r="H85" s="438"/>
      <c r="I85" s="438"/>
      <c r="J85" s="439"/>
    </row>
    <row r="86" spans="1:10" x14ac:dyDescent="0.25">
      <c r="A86" s="437"/>
      <c r="B86" s="438"/>
      <c r="C86" s="438"/>
      <c r="D86" s="438"/>
      <c r="E86" s="438"/>
      <c r="F86" s="438"/>
      <c r="G86" s="438"/>
      <c r="H86" s="438"/>
      <c r="I86" s="438"/>
      <c r="J86" s="439"/>
    </row>
    <row r="87" spans="1:10" x14ac:dyDescent="0.25">
      <c r="A87" s="437"/>
      <c r="B87" s="438"/>
      <c r="C87" s="438"/>
      <c r="D87" s="438"/>
      <c r="E87" s="438"/>
      <c r="F87" s="438"/>
      <c r="G87" s="438"/>
      <c r="H87" s="438"/>
      <c r="I87" s="438"/>
      <c r="J87" s="439"/>
    </row>
    <row r="88" spans="1:10" x14ac:dyDescent="0.25">
      <c r="A88" s="437"/>
      <c r="B88" s="438"/>
      <c r="C88" s="438"/>
      <c r="D88" s="438"/>
      <c r="E88" s="438"/>
      <c r="F88" s="438"/>
      <c r="G88" s="438"/>
      <c r="H88" s="438"/>
      <c r="I88" s="438"/>
      <c r="J88" s="439"/>
    </row>
    <row r="89" spans="1:10" x14ac:dyDescent="0.25">
      <c r="A89" s="437"/>
      <c r="B89" s="438"/>
      <c r="C89" s="438"/>
      <c r="D89" s="438"/>
      <c r="E89" s="438"/>
      <c r="F89" s="438"/>
      <c r="G89" s="438"/>
      <c r="H89" s="438"/>
      <c r="I89" s="438"/>
      <c r="J89" s="439"/>
    </row>
    <row r="90" spans="1:10" x14ac:dyDescent="0.25">
      <c r="A90" s="437"/>
      <c r="B90" s="438"/>
      <c r="C90" s="438"/>
      <c r="D90" s="438"/>
      <c r="E90" s="438"/>
      <c r="F90" s="438"/>
      <c r="G90" s="438"/>
      <c r="H90" s="438"/>
      <c r="I90" s="438"/>
      <c r="J90" s="439"/>
    </row>
    <row r="91" spans="1:10" x14ac:dyDescent="0.25">
      <c r="A91" s="437"/>
      <c r="B91" s="438"/>
      <c r="C91" s="438"/>
      <c r="D91" s="438"/>
      <c r="E91" s="438"/>
      <c r="F91" s="438"/>
      <c r="G91" s="438"/>
      <c r="H91" s="438"/>
      <c r="I91" s="438"/>
      <c r="J91" s="439"/>
    </row>
    <row r="92" spans="1:10" x14ac:dyDescent="0.25">
      <c r="A92" s="437"/>
      <c r="B92" s="438"/>
      <c r="C92" s="438"/>
      <c r="D92" s="438"/>
      <c r="E92" s="438"/>
      <c r="F92" s="438"/>
      <c r="G92" s="438"/>
      <c r="H92" s="438"/>
      <c r="I92" s="438"/>
      <c r="J92" s="439"/>
    </row>
    <row r="93" spans="1:10" x14ac:dyDescent="0.25">
      <c r="A93" s="437"/>
      <c r="B93" s="438"/>
      <c r="C93" s="438"/>
      <c r="D93" s="438"/>
      <c r="E93" s="438"/>
      <c r="F93" s="438"/>
      <c r="G93" s="438"/>
      <c r="H93" s="438"/>
      <c r="I93" s="438"/>
      <c r="J93" s="439"/>
    </row>
    <row r="94" spans="1:10" x14ac:dyDescent="0.25">
      <c r="A94" s="437"/>
      <c r="B94" s="438"/>
      <c r="C94" s="438"/>
      <c r="D94" s="438"/>
      <c r="E94" s="438"/>
      <c r="F94" s="438"/>
      <c r="G94" s="438"/>
      <c r="H94" s="438"/>
      <c r="I94" s="438"/>
      <c r="J94" s="439"/>
    </row>
    <row r="95" spans="1:10" x14ac:dyDescent="0.25">
      <c r="A95" s="437"/>
      <c r="B95" s="438"/>
      <c r="C95" s="438"/>
      <c r="D95" s="438"/>
      <c r="E95" s="438"/>
      <c r="F95" s="438"/>
      <c r="G95" s="438"/>
      <c r="H95" s="438"/>
      <c r="I95" s="438"/>
      <c r="J95" s="439"/>
    </row>
    <row r="96" spans="1:10" x14ac:dyDescent="0.25">
      <c r="A96" s="437"/>
      <c r="B96" s="438"/>
      <c r="C96" s="438"/>
      <c r="D96" s="438"/>
      <c r="E96" s="438"/>
      <c r="F96" s="438"/>
      <c r="G96" s="438"/>
      <c r="H96" s="438"/>
      <c r="I96" s="438"/>
      <c r="J96" s="439"/>
    </row>
    <row r="97" spans="1:10" x14ac:dyDescent="0.25">
      <c r="A97" s="437"/>
      <c r="B97" s="438"/>
      <c r="C97" s="438"/>
      <c r="D97" s="438"/>
      <c r="E97" s="438"/>
      <c r="F97" s="438"/>
      <c r="G97" s="438"/>
      <c r="H97" s="438"/>
      <c r="I97" s="438"/>
      <c r="J97" s="439"/>
    </row>
    <row r="98" spans="1:10" x14ac:dyDescent="0.25">
      <c r="A98" s="437"/>
      <c r="B98" s="438"/>
      <c r="C98" s="438"/>
      <c r="D98" s="438"/>
      <c r="E98" s="438"/>
      <c r="F98" s="438"/>
      <c r="G98" s="438"/>
      <c r="H98" s="438"/>
      <c r="I98" s="438"/>
      <c r="J98" s="439"/>
    </row>
    <row r="99" spans="1:10" x14ac:dyDescent="0.25">
      <c r="A99" s="437"/>
      <c r="B99" s="438"/>
      <c r="C99" s="438"/>
      <c r="D99" s="438"/>
      <c r="E99" s="438"/>
      <c r="F99" s="438"/>
      <c r="G99" s="438"/>
      <c r="H99" s="438"/>
      <c r="I99" s="438"/>
      <c r="J99" s="439"/>
    </row>
    <row r="100" spans="1:10" x14ac:dyDescent="0.25">
      <c r="A100" s="437"/>
      <c r="B100" s="438"/>
      <c r="C100" s="438"/>
      <c r="D100" s="438"/>
      <c r="E100" s="438"/>
      <c r="F100" s="438"/>
      <c r="G100" s="438"/>
      <c r="H100" s="438"/>
      <c r="I100" s="438"/>
      <c r="J100" s="439"/>
    </row>
    <row r="101" spans="1:10" x14ac:dyDescent="0.25">
      <c r="A101" s="437"/>
      <c r="B101" s="438"/>
      <c r="C101" s="438"/>
      <c r="D101" s="438"/>
      <c r="E101" s="438"/>
      <c r="F101" s="438"/>
      <c r="G101" s="438"/>
      <c r="H101" s="438"/>
      <c r="I101" s="438"/>
      <c r="J101" s="439"/>
    </row>
    <row r="102" spans="1:10" x14ac:dyDescent="0.25">
      <c r="A102" s="437"/>
      <c r="B102" s="438"/>
      <c r="C102" s="438"/>
      <c r="D102" s="438"/>
      <c r="E102" s="438"/>
      <c r="F102" s="438"/>
      <c r="G102" s="438"/>
      <c r="H102" s="438"/>
      <c r="I102" s="438"/>
      <c r="J102" s="439"/>
    </row>
    <row r="103" spans="1:10" x14ac:dyDescent="0.25">
      <c r="A103" s="437"/>
      <c r="B103" s="438"/>
      <c r="C103" s="438"/>
      <c r="D103" s="438"/>
      <c r="E103" s="438"/>
      <c r="F103" s="438"/>
      <c r="G103" s="438"/>
      <c r="H103" s="438"/>
      <c r="I103" s="438"/>
      <c r="J103" s="439"/>
    </row>
    <row r="104" spans="1:10" x14ac:dyDescent="0.25">
      <c r="A104" s="437"/>
      <c r="B104" s="438"/>
      <c r="C104" s="438"/>
      <c r="D104" s="438"/>
      <c r="E104" s="438"/>
      <c r="F104" s="438"/>
      <c r="G104" s="438"/>
      <c r="H104" s="438"/>
      <c r="I104" s="438"/>
      <c r="J104" s="439"/>
    </row>
    <row r="105" spans="1:10" x14ac:dyDescent="0.25">
      <c r="A105" s="437"/>
      <c r="B105" s="438"/>
      <c r="C105" s="438"/>
      <c r="D105" s="438"/>
      <c r="E105" s="438"/>
      <c r="F105" s="438"/>
      <c r="G105" s="438"/>
      <c r="H105" s="438"/>
      <c r="I105" s="438"/>
      <c r="J105" s="439"/>
    </row>
    <row r="106" spans="1:10" x14ac:dyDescent="0.25">
      <c r="A106" s="437"/>
      <c r="B106" s="438"/>
      <c r="C106" s="438"/>
      <c r="D106" s="438"/>
      <c r="E106" s="438"/>
      <c r="F106" s="438"/>
      <c r="G106" s="438"/>
      <c r="H106" s="438"/>
      <c r="I106" s="438"/>
      <c r="J106" s="439"/>
    </row>
    <row r="107" spans="1:10" x14ac:dyDescent="0.25">
      <c r="A107" s="437"/>
      <c r="B107" s="438"/>
      <c r="C107" s="438"/>
      <c r="D107" s="438"/>
      <c r="E107" s="438"/>
      <c r="F107" s="438"/>
      <c r="G107" s="438"/>
      <c r="H107" s="438"/>
      <c r="I107" s="438"/>
      <c r="J107" s="439"/>
    </row>
    <row r="108" spans="1:10" x14ac:dyDescent="0.25">
      <c r="A108" s="437"/>
      <c r="B108" s="438"/>
      <c r="C108" s="438"/>
      <c r="D108" s="438"/>
      <c r="E108" s="438"/>
      <c r="F108" s="438"/>
      <c r="G108" s="438"/>
      <c r="H108" s="438"/>
      <c r="I108" s="438"/>
      <c r="J108" s="439"/>
    </row>
    <row r="109" spans="1:10" x14ac:dyDescent="0.25">
      <c r="A109" s="437"/>
      <c r="B109" s="438"/>
      <c r="C109" s="438"/>
      <c r="D109" s="438"/>
      <c r="E109" s="438"/>
      <c r="F109" s="438"/>
      <c r="G109" s="438"/>
      <c r="H109" s="438"/>
      <c r="I109" s="438"/>
      <c r="J109" s="439"/>
    </row>
    <row r="110" spans="1:10" x14ac:dyDescent="0.25">
      <c r="A110" s="440"/>
      <c r="B110" s="441"/>
      <c r="C110" s="441"/>
      <c r="D110" s="441"/>
      <c r="E110" s="441"/>
      <c r="F110" s="441"/>
      <c r="G110" s="441"/>
      <c r="H110" s="441"/>
      <c r="I110" s="441"/>
      <c r="J110" s="442"/>
    </row>
    <row r="112" spans="1:10" ht="15.6" x14ac:dyDescent="0.3">
      <c r="A112" s="376" t="s">
        <v>848</v>
      </c>
      <c r="B112" s="377"/>
      <c r="C112" s="377"/>
      <c r="D112" s="377"/>
      <c r="E112" s="377"/>
      <c r="F112" s="377"/>
      <c r="G112" s="377"/>
      <c r="H112" s="374" t="str">
        <f>'CONTACT INFORMATION'!$A$24</f>
        <v>Napa</v>
      </c>
      <c r="I112" s="374"/>
      <c r="J112" s="375"/>
    </row>
    <row r="113" spans="1:10" x14ac:dyDescent="0.25">
      <c r="A113" s="163"/>
      <c r="B113" s="163"/>
      <c r="C113" s="163"/>
      <c r="D113" s="163"/>
      <c r="E113" s="163"/>
      <c r="F113" s="163"/>
      <c r="G113" s="163"/>
      <c r="H113" s="163"/>
      <c r="I113" s="163"/>
      <c r="J113" s="163"/>
    </row>
    <row r="114" spans="1:10" ht="13.8" x14ac:dyDescent="0.25">
      <c r="A114" s="466" t="s">
        <v>880</v>
      </c>
      <c r="B114" s="467"/>
      <c r="C114" s="467"/>
      <c r="D114" s="467"/>
      <c r="E114" s="467"/>
      <c r="F114" s="467"/>
      <c r="G114" s="467"/>
      <c r="H114" s="467"/>
      <c r="I114" s="467"/>
      <c r="J114" s="468"/>
    </row>
    <row r="115" spans="1:10" x14ac:dyDescent="0.25">
      <c r="A115" s="469" t="s">
        <v>854</v>
      </c>
      <c r="B115" s="470"/>
      <c r="C115" s="470"/>
      <c r="D115" s="471"/>
      <c r="E115" s="472"/>
      <c r="F115" s="473"/>
      <c r="G115" s="473"/>
      <c r="H115" s="473"/>
      <c r="I115" s="473"/>
      <c r="J115" s="474"/>
    </row>
    <row r="116" spans="1:10" x14ac:dyDescent="0.25">
      <c r="A116" s="478" t="s">
        <v>853</v>
      </c>
      <c r="B116" s="479"/>
      <c r="C116" s="479"/>
      <c r="D116" s="480"/>
      <c r="E116" s="475"/>
      <c r="F116" s="476"/>
      <c r="G116" s="476"/>
      <c r="H116" s="476"/>
      <c r="I116" s="476"/>
      <c r="J116" s="477"/>
    </row>
    <row r="117" spans="1:10" x14ac:dyDescent="0.25">
      <c r="A117" s="481" t="s">
        <v>808</v>
      </c>
      <c r="B117" s="482"/>
      <c r="C117" s="482"/>
      <c r="D117" s="483"/>
      <c r="E117" s="559"/>
      <c r="F117" s="560"/>
      <c r="G117" s="560"/>
      <c r="H117" s="560"/>
      <c r="I117" s="560"/>
      <c r="J117" s="561"/>
    </row>
    <row r="118" spans="1:10" x14ac:dyDescent="0.25">
      <c r="A118" s="157"/>
      <c r="B118" s="208"/>
      <c r="C118" s="208"/>
      <c r="D118" s="208"/>
      <c r="E118" s="487" t="s">
        <v>535</v>
      </c>
      <c r="F118" s="488"/>
      <c r="G118" s="487" t="s">
        <v>533</v>
      </c>
      <c r="H118" s="488"/>
      <c r="I118" s="489" t="s">
        <v>849</v>
      </c>
      <c r="J118" s="490"/>
    </row>
    <row r="119" spans="1:10" x14ac:dyDescent="0.25">
      <c r="A119" s="455" t="s">
        <v>527</v>
      </c>
      <c r="B119" s="456"/>
      <c r="C119" s="456"/>
      <c r="D119" s="457"/>
      <c r="E119" s="464"/>
      <c r="F119" s="464"/>
      <c r="G119" s="464"/>
      <c r="H119" s="464"/>
      <c r="I119" s="465"/>
      <c r="J119" s="465"/>
    </row>
    <row r="120" spans="1:10" x14ac:dyDescent="0.25">
      <c r="A120" s="460" t="s">
        <v>528</v>
      </c>
      <c r="B120" s="461"/>
      <c r="C120" s="461"/>
      <c r="D120" s="462"/>
      <c r="E120" s="446"/>
      <c r="F120" s="446"/>
      <c r="G120" s="447"/>
      <c r="H120" s="447"/>
      <c r="I120" s="463"/>
      <c r="J120" s="463"/>
    </row>
    <row r="121" spans="1:10" x14ac:dyDescent="0.25">
      <c r="A121" s="455" t="s">
        <v>529</v>
      </c>
      <c r="B121" s="456"/>
      <c r="C121" s="456"/>
      <c r="D121" s="457"/>
      <c r="E121" s="464"/>
      <c r="F121" s="464"/>
      <c r="G121" s="464"/>
      <c r="H121" s="464"/>
      <c r="I121" s="465"/>
      <c r="J121" s="465"/>
    </row>
    <row r="122" spans="1:10" x14ac:dyDescent="0.25">
      <c r="A122" s="460" t="s">
        <v>530</v>
      </c>
      <c r="B122" s="461"/>
      <c r="C122" s="461"/>
      <c r="D122" s="462"/>
      <c r="E122" s="446"/>
      <c r="F122" s="446"/>
      <c r="G122" s="447"/>
      <c r="H122" s="447"/>
      <c r="I122" s="463"/>
      <c r="J122" s="463"/>
    </row>
    <row r="123" spans="1:10" x14ac:dyDescent="0.25">
      <c r="A123" s="455" t="s">
        <v>531</v>
      </c>
      <c r="B123" s="456"/>
      <c r="C123" s="456"/>
      <c r="D123" s="457"/>
      <c r="E123" s="464"/>
      <c r="F123" s="464"/>
      <c r="G123" s="464"/>
      <c r="H123" s="464"/>
      <c r="I123" s="465"/>
      <c r="J123" s="465"/>
    </row>
    <row r="124" spans="1:10" x14ac:dyDescent="0.25">
      <c r="A124" s="460" t="s">
        <v>532</v>
      </c>
      <c r="B124" s="461"/>
      <c r="C124" s="461"/>
      <c r="D124" s="462"/>
      <c r="E124" s="446"/>
      <c r="F124" s="446"/>
      <c r="G124" s="447"/>
      <c r="H124" s="447"/>
      <c r="I124" s="463"/>
      <c r="J124" s="463"/>
    </row>
    <row r="125" spans="1:10" x14ac:dyDescent="0.25">
      <c r="A125" s="455" t="s">
        <v>537</v>
      </c>
      <c r="B125" s="456"/>
      <c r="C125" s="456"/>
      <c r="D125" s="457"/>
      <c r="E125" s="458"/>
      <c r="F125" s="458"/>
      <c r="G125" s="458"/>
      <c r="H125" s="458"/>
      <c r="I125" s="459"/>
      <c r="J125" s="459"/>
    </row>
    <row r="126" spans="1:10" x14ac:dyDescent="0.25">
      <c r="A126" s="443"/>
      <c r="B126" s="444"/>
      <c r="C126" s="444"/>
      <c r="D126" s="445"/>
      <c r="E126" s="446"/>
      <c r="F126" s="446"/>
      <c r="G126" s="447"/>
      <c r="H126" s="447"/>
      <c r="I126" s="447"/>
      <c r="J126" s="447"/>
    </row>
    <row r="127" spans="1:10" x14ac:dyDescent="0.25">
      <c r="A127" s="443"/>
      <c r="B127" s="444"/>
      <c r="C127" s="444"/>
      <c r="D127" s="445"/>
      <c r="E127" s="446"/>
      <c r="F127" s="446"/>
      <c r="G127" s="447"/>
      <c r="H127" s="447"/>
      <c r="I127" s="447"/>
      <c r="J127" s="447"/>
    </row>
    <row r="128" spans="1:10" x14ac:dyDescent="0.25">
      <c r="A128" s="443"/>
      <c r="B128" s="444"/>
      <c r="C128" s="444"/>
      <c r="D128" s="445"/>
      <c r="E128" s="446"/>
      <c r="F128" s="446"/>
      <c r="G128" s="447"/>
      <c r="H128" s="447"/>
      <c r="I128" s="447"/>
      <c r="J128" s="447"/>
    </row>
    <row r="129" spans="1:10" x14ac:dyDescent="0.25">
      <c r="A129" s="448" t="s">
        <v>534</v>
      </c>
      <c r="B129" s="449"/>
      <c r="C129" s="449"/>
      <c r="D129" s="450"/>
      <c r="E129" s="451">
        <f>SUM(E119:E128)</f>
        <v>0</v>
      </c>
      <c r="F129" s="451"/>
      <c r="G129" s="451">
        <f>SUM(G119:G128)</f>
        <v>0</v>
      </c>
      <c r="H129" s="451"/>
      <c r="I129" s="451">
        <f>SUM(I119:I128)</f>
        <v>0</v>
      </c>
      <c r="J129" s="451"/>
    </row>
    <row r="130" spans="1:10" x14ac:dyDescent="0.25">
      <c r="A130" s="452" t="s">
        <v>861</v>
      </c>
      <c r="B130" s="453"/>
      <c r="C130" s="453"/>
      <c r="D130" s="453"/>
      <c r="E130" s="453"/>
      <c r="F130" s="453"/>
      <c r="G130" s="453"/>
      <c r="H130" s="453"/>
      <c r="I130" s="453"/>
      <c r="J130" s="454"/>
    </row>
    <row r="131" spans="1:10" x14ac:dyDescent="0.25">
      <c r="A131" s="429" t="s">
        <v>862</v>
      </c>
      <c r="B131" s="430"/>
      <c r="C131" s="430"/>
      <c r="D131" s="430"/>
      <c r="E131" s="430"/>
      <c r="F131" s="430"/>
      <c r="G131" s="430"/>
      <c r="H131" s="430"/>
      <c r="I131" s="430"/>
      <c r="J131" s="431"/>
    </row>
    <row r="132" spans="1:10" x14ac:dyDescent="0.25">
      <c r="A132" s="429" t="s">
        <v>863</v>
      </c>
      <c r="B132" s="430"/>
      <c r="C132" s="430"/>
      <c r="D132" s="430"/>
      <c r="E132" s="430"/>
      <c r="F132" s="430"/>
      <c r="G132" s="430"/>
      <c r="H132" s="430"/>
      <c r="I132" s="430"/>
      <c r="J132" s="431"/>
    </row>
    <row r="133" spans="1:10" x14ac:dyDescent="0.25">
      <c r="A133" s="432" t="s">
        <v>864</v>
      </c>
      <c r="B133" s="433"/>
      <c r="C133" s="433"/>
      <c r="D133" s="433"/>
      <c r="E133" s="433"/>
      <c r="F133" s="433"/>
      <c r="G133" s="433"/>
      <c r="H133" s="433"/>
      <c r="I133" s="433"/>
      <c r="J133" s="434"/>
    </row>
    <row r="134" spans="1:10" x14ac:dyDescent="0.25">
      <c r="A134" s="318"/>
      <c r="B134" s="435"/>
      <c r="C134" s="435"/>
      <c r="D134" s="435"/>
      <c r="E134" s="435"/>
      <c r="F134" s="435"/>
      <c r="G134" s="435"/>
      <c r="H134" s="435"/>
      <c r="I134" s="435"/>
      <c r="J134" s="436"/>
    </row>
    <row r="135" spans="1:10" x14ac:dyDescent="0.25">
      <c r="A135" s="437"/>
      <c r="B135" s="438"/>
      <c r="C135" s="438"/>
      <c r="D135" s="438"/>
      <c r="E135" s="438"/>
      <c r="F135" s="438"/>
      <c r="G135" s="438"/>
      <c r="H135" s="438"/>
      <c r="I135" s="438"/>
      <c r="J135" s="439"/>
    </row>
    <row r="136" spans="1:10" x14ac:dyDescent="0.25">
      <c r="A136" s="437"/>
      <c r="B136" s="438"/>
      <c r="C136" s="438"/>
      <c r="D136" s="438"/>
      <c r="E136" s="438"/>
      <c r="F136" s="438"/>
      <c r="G136" s="438"/>
      <c r="H136" s="438"/>
      <c r="I136" s="438"/>
      <c r="J136" s="439"/>
    </row>
    <row r="137" spans="1:10" x14ac:dyDescent="0.25">
      <c r="A137" s="437"/>
      <c r="B137" s="438"/>
      <c r="C137" s="438"/>
      <c r="D137" s="438"/>
      <c r="E137" s="438"/>
      <c r="F137" s="438"/>
      <c r="G137" s="438"/>
      <c r="H137" s="438"/>
      <c r="I137" s="438"/>
      <c r="J137" s="439"/>
    </row>
    <row r="138" spans="1:10" x14ac:dyDescent="0.25">
      <c r="A138" s="437"/>
      <c r="B138" s="438"/>
      <c r="C138" s="438"/>
      <c r="D138" s="438"/>
      <c r="E138" s="438"/>
      <c r="F138" s="438"/>
      <c r="G138" s="438"/>
      <c r="H138" s="438"/>
      <c r="I138" s="438"/>
      <c r="J138" s="439"/>
    </row>
    <row r="139" spans="1:10" x14ac:dyDescent="0.25">
      <c r="A139" s="437"/>
      <c r="B139" s="438"/>
      <c r="C139" s="438"/>
      <c r="D139" s="438"/>
      <c r="E139" s="438"/>
      <c r="F139" s="438"/>
      <c r="G139" s="438"/>
      <c r="H139" s="438"/>
      <c r="I139" s="438"/>
      <c r="J139" s="439"/>
    </row>
    <row r="140" spans="1:10" x14ac:dyDescent="0.25">
      <c r="A140" s="437"/>
      <c r="B140" s="438"/>
      <c r="C140" s="438"/>
      <c r="D140" s="438"/>
      <c r="E140" s="438"/>
      <c r="F140" s="438"/>
      <c r="G140" s="438"/>
      <c r="H140" s="438"/>
      <c r="I140" s="438"/>
      <c r="J140" s="439"/>
    </row>
    <row r="141" spans="1:10" x14ac:dyDescent="0.25">
      <c r="A141" s="437"/>
      <c r="B141" s="438"/>
      <c r="C141" s="438"/>
      <c r="D141" s="438"/>
      <c r="E141" s="438"/>
      <c r="F141" s="438"/>
      <c r="G141" s="438"/>
      <c r="H141" s="438"/>
      <c r="I141" s="438"/>
      <c r="J141" s="439"/>
    </row>
    <row r="142" spans="1:10" x14ac:dyDescent="0.25">
      <c r="A142" s="437"/>
      <c r="B142" s="438"/>
      <c r="C142" s="438"/>
      <c r="D142" s="438"/>
      <c r="E142" s="438"/>
      <c r="F142" s="438"/>
      <c r="G142" s="438"/>
      <c r="H142" s="438"/>
      <c r="I142" s="438"/>
      <c r="J142" s="439"/>
    </row>
    <row r="143" spans="1:10" x14ac:dyDescent="0.25">
      <c r="A143" s="437"/>
      <c r="B143" s="438"/>
      <c r="C143" s="438"/>
      <c r="D143" s="438"/>
      <c r="E143" s="438"/>
      <c r="F143" s="438"/>
      <c r="G143" s="438"/>
      <c r="H143" s="438"/>
      <c r="I143" s="438"/>
      <c r="J143" s="439"/>
    </row>
    <row r="144" spans="1:10" x14ac:dyDescent="0.25">
      <c r="A144" s="437"/>
      <c r="B144" s="438"/>
      <c r="C144" s="438"/>
      <c r="D144" s="438"/>
      <c r="E144" s="438"/>
      <c r="F144" s="438"/>
      <c r="G144" s="438"/>
      <c r="H144" s="438"/>
      <c r="I144" s="438"/>
      <c r="J144" s="439"/>
    </row>
    <row r="145" spans="1:10" x14ac:dyDescent="0.25">
      <c r="A145" s="437"/>
      <c r="B145" s="438"/>
      <c r="C145" s="438"/>
      <c r="D145" s="438"/>
      <c r="E145" s="438"/>
      <c r="F145" s="438"/>
      <c r="G145" s="438"/>
      <c r="H145" s="438"/>
      <c r="I145" s="438"/>
      <c r="J145" s="439"/>
    </row>
    <row r="146" spans="1:10" x14ac:dyDescent="0.25">
      <c r="A146" s="437"/>
      <c r="B146" s="438"/>
      <c r="C146" s="438"/>
      <c r="D146" s="438"/>
      <c r="E146" s="438"/>
      <c r="F146" s="438"/>
      <c r="G146" s="438"/>
      <c r="H146" s="438"/>
      <c r="I146" s="438"/>
      <c r="J146" s="439"/>
    </row>
    <row r="147" spans="1:10" x14ac:dyDescent="0.25">
      <c r="A147" s="437"/>
      <c r="B147" s="438"/>
      <c r="C147" s="438"/>
      <c r="D147" s="438"/>
      <c r="E147" s="438"/>
      <c r="F147" s="438"/>
      <c r="G147" s="438"/>
      <c r="H147" s="438"/>
      <c r="I147" s="438"/>
      <c r="J147" s="439"/>
    </row>
    <row r="148" spans="1:10" x14ac:dyDescent="0.25">
      <c r="A148" s="437"/>
      <c r="B148" s="438"/>
      <c r="C148" s="438"/>
      <c r="D148" s="438"/>
      <c r="E148" s="438"/>
      <c r="F148" s="438"/>
      <c r="G148" s="438"/>
      <c r="H148" s="438"/>
      <c r="I148" s="438"/>
      <c r="J148" s="439"/>
    </row>
    <row r="149" spans="1:10" x14ac:dyDescent="0.25">
      <c r="A149" s="437"/>
      <c r="B149" s="438"/>
      <c r="C149" s="438"/>
      <c r="D149" s="438"/>
      <c r="E149" s="438"/>
      <c r="F149" s="438"/>
      <c r="G149" s="438"/>
      <c r="H149" s="438"/>
      <c r="I149" s="438"/>
      <c r="J149" s="439"/>
    </row>
    <row r="150" spans="1:10" x14ac:dyDescent="0.25">
      <c r="A150" s="437"/>
      <c r="B150" s="438"/>
      <c r="C150" s="438"/>
      <c r="D150" s="438"/>
      <c r="E150" s="438"/>
      <c r="F150" s="438"/>
      <c r="G150" s="438"/>
      <c r="H150" s="438"/>
      <c r="I150" s="438"/>
      <c r="J150" s="439"/>
    </row>
    <row r="151" spans="1:10" x14ac:dyDescent="0.25">
      <c r="A151" s="437"/>
      <c r="B151" s="438"/>
      <c r="C151" s="438"/>
      <c r="D151" s="438"/>
      <c r="E151" s="438"/>
      <c r="F151" s="438"/>
      <c r="G151" s="438"/>
      <c r="H151" s="438"/>
      <c r="I151" s="438"/>
      <c r="J151" s="439"/>
    </row>
    <row r="152" spans="1:10" x14ac:dyDescent="0.25">
      <c r="A152" s="437"/>
      <c r="B152" s="438"/>
      <c r="C152" s="438"/>
      <c r="D152" s="438"/>
      <c r="E152" s="438"/>
      <c r="F152" s="438"/>
      <c r="G152" s="438"/>
      <c r="H152" s="438"/>
      <c r="I152" s="438"/>
      <c r="J152" s="439"/>
    </row>
    <row r="153" spans="1:10" x14ac:dyDescent="0.25">
      <c r="A153" s="437"/>
      <c r="B153" s="438"/>
      <c r="C153" s="438"/>
      <c r="D153" s="438"/>
      <c r="E153" s="438"/>
      <c r="F153" s="438"/>
      <c r="G153" s="438"/>
      <c r="H153" s="438"/>
      <c r="I153" s="438"/>
      <c r="J153" s="439"/>
    </row>
    <row r="154" spans="1:10" x14ac:dyDescent="0.25">
      <c r="A154" s="437"/>
      <c r="B154" s="438"/>
      <c r="C154" s="438"/>
      <c r="D154" s="438"/>
      <c r="E154" s="438"/>
      <c r="F154" s="438"/>
      <c r="G154" s="438"/>
      <c r="H154" s="438"/>
      <c r="I154" s="438"/>
      <c r="J154" s="439"/>
    </row>
    <row r="155" spans="1:10" x14ac:dyDescent="0.25">
      <c r="A155" s="437"/>
      <c r="B155" s="438"/>
      <c r="C155" s="438"/>
      <c r="D155" s="438"/>
      <c r="E155" s="438"/>
      <c r="F155" s="438"/>
      <c r="G155" s="438"/>
      <c r="H155" s="438"/>
      <c r="I155" s="438"/>
      <c r="J155" s="439"/>
    </row>
    <row r="156" spans="1:10" x14ac:dyDescent="0.25">
      <c r="A156" s="437"/>
      <c r="B156" s="438"/>
      <c r="C156" s="438"/>
      <c r="D156" s="438"/>
      <c r="E156" s="438"/>
      <c r="F156" s="438"/>
      <c r="G156" s="438"/>
      <c r="H156" s="438"/>
      <c r="I156" s="438"/>
      <c r="J156" s="439"/>
    </row>
    <row r="157" spans="1:10" x14ac:dyDescent="0.25">
      <c r="A157" s="437"/>
      <c r="B157" s="438"/>
      <c r="C157" s="438"/>
      <c r="D157" s="438"/>
      <c r="E157" s="438"/>
      <c r="F157" s="438"/>
      <c r="G157" s="438"/>
      <c r="H157" s="438"/>
      <c r="I157" s="438"/>
      <c r="J157" s="439"/>
    </row>
    <row r="158" spans="1:10" x14ac:dyDescent="0.25">
      <c r="A158" s="437"/>
      <c r="B158" s="438"/>
      <c r="C158" s="438"/>
      <c r="D158" s="438"/>
      <c r="E158" s="438"/>
      <c r="F158" s="438"/>
      <c r="G158" s="438"/>
      <c r="H158" s="438"/>
      <c r="I158" s="438"/>
      <c r="J158" s="439"/>
    </row>
    <row r="159" spans="1:10" x14ac:dyDescent="0.25">
      <c r="A159" s="437"/>
      <c r="B159" s="438"/>
      <c r="C159" s="438"/>
      <c r="D159" s="438"/>
      <c r="E159" s="438"/>
      <c r="F159" s="438"/>
      <c r="G159" s="438"/>
      <c r="H159" s="438"/>
      <c r="I159" s="438"/>
      <c r="J159" s="439"/>
    </row>
    <row r="160" spans="1:10" x14ac:dyDescent="0.25">
      <c r="A160" s="437"/>
      <c r="B160" s="438"/>
      <c r="C160" s="438"/>
      <c r="D160" s="438"/>
      <c r="E160" s="438"/>
      <c r="F160" s="438"/>
      <c r="G160" s="438"/>
      <c r="H160" s="438"/>
      <c r="I160" s="438"/>
      <c r="J160" s="439"/>
    </row>
    <row r="161" spans="1:10" x14ac:dyDescent="0.25">
      <c r="A161" s="437"/>
      <c r="B161" s="438"/>
      <c r="C161" s="438"/>
      <c r="D161" s="438"/>
      <c r="E161" s="438"/>
      <c r="F161" s="438"/>
      <c r="G161" s="438"/>
      <c r="H161" s="438"/>
      <c r="I161" s="438"/>
      <c r="J161" s="439"/>
    </row>
    <row r="162" spans="1:10" x14ac:dyDescent="0.25">
      <c r="A162" s="437"/>
      <c r="B162" s="438"/>
      <c r="C162" s="438"/>
      <c r="D162" s="438"/>
      <c r="E162" s="438"/>
      <c r="F162" s="438"/>
      <c r="G162" s="438"/>
      <c r="H162" s="438"/>
      <c r="I162" s="438"/>
      <c r="J162" s="439"/>
    </row>
    <row r="163" spans="1:10" x14ac:dyDescent="0.25">
      <c r="A163" s="437"/>
      <c r="B163" s="438"/>
      <c r="C163" s="438"/>
      <c r="D163" s="438"/>
      <c r="E163" s="438"/>
      <c r="F163" s="438"/>
      <c r="G163" s="438"/>
      <c r="H163" s="438"/>
      <c r="I163" s="438"/>
      <c r="J163" s="439"/>
    </row>
    <row r="164" spans="1:10" x14ac:dyDescent="0.25">
      <c r="A164" s="437"/>
      <c r="B164" s="438"/>
      <c r="C164" s="438"/>
      <c r="D164" s="438"/>
      <c r="E164" s="438"/>
      <c r="F164" s="438"/>
      <c r="G164" s="438"/>
      <c r="H164" s="438"/>
      <c r="I164" s="438"/>
      <c r="J164" s="439"/>
    </row>
    <row r="165" spans="1:10" x14ac:dyDescent="0.25">
      <c r="A165" s="440"/>
      <c r="B165" s="441"/>
      <c r="C165" s="441"/>
      <c r="D165" s="441"/>
      <c r="E165" s="441"/>
      <c r="F165" s="441"/>
      <c r="G165" s="441"/>
      <c r="H165" s="441"/>
      <c r="I165" s="441"/>
      <c r="J165" s="442"/>
    </row>
    <row r="166" spans="1:10" x14ac:dyDescent="0.25">
      <c r="A166" s="39"/>
      <c r="B166" s="39"/>
      <c r="C166" s="39"/>
      <c r="D166" s="39"/>
      <c r="E166" s="39"/>
      <c r="F166" s="39"/>
      <c r="G166" s="39"/>
      <c r="H166" s="39"/>
      <c r="I166" s="39"/>
      <c r="J166" s="39"/>
    </row>
    <row r="167" spans="1:10" ht="15.6" x14ac:dyDescent="0.3">
      <c r="A167" s="376" t="s">
        <v>848</v>
      </c>
      <c r="B167" s="377"/>
      <c r="C167" s="377"/>
      <c r="D167" s="377"/>
      <c r="E167" s="377"/>
      <c r="F167" s="377"/>
      <c r="G167" s="377"/>
      <c r="H167" s="374" t="str">
        <f>'CONTACT INFORMATION'!$A$24</f>
        <v>Napa</v>
      </c>
      <c r="I167" s="374"/>
      <c r="J167" s="375"/>
    </row>
    <row r="168" spans="1:10" x14ac:dyDescent="0.25">
      <c r="A168" s="163"/>
      <c r="B168" s="163"/>
      <c r="C168" s="163"/>
      <c r="D168" s="163"/>
      <c r="E168" s="163"/>
      <c r="F168" s="163"/>
      <c r="G168" s="163"/>
      <c r="H168" s="163"/>
      <c r="I168" s="163"/>
      <c r="J168" s="163"/>
    </row>
    <row r="169" spans="1:10" ht="13.8" x14ac:dyDescent="0.25">
      <c r="A169" s="466" t="s">
        <v>881</v>
      </c>
      <c r="B169" s="467"/>
      <c r="C169" s="467"/>
      <c r="D169" s="467"/>
      <c r="E169" s="467"/>
      <c r="F169" s="467"/>
      <c r="G169" s="467"/>
      <c r="H169" s="467"/>
      <c r="I169" s="467"/>
      <c r="J169" s="468"/>
    </row>
    <row r="170" spans="1:10" x14ac:dyDescent="0.25">
      <c r="A170" s="469" t="s">
        <v>854</v>
      </c>
      <c r="B170" s="470"/>
      <c r="C170" s="470"/>
      <c r="D170" s="471"/>
      <c r="E170" s="472"/>
      <c r="F170" s="473"/>
      <c r="G170" s="473"/>
      <c r="H170" s="473"/>
      <c r="I170" s="473"/>
      <c r="J170" s="474"/>
    </row>
    <row r="171" spans="1:10" x14ac:dyDescent="0.25">
      <c r="A171" s="478" t="s">
        <v>853</v>
      </c>
      <c r="B171" s="479"/>
      <c r="C171" s="479"/>
      <c r="D171" s="480"/>
      <c r="E171" s="475"/>
      <c r="F171" s="476"/>
      <c r="G171" s="476"/>
      <c r="H171" s="476"/>
      <c r="I171" s="476"/>
      <c r="J171" s="477"/>
    </row>
    <row r="172" spans="1:10" x14ac:dyDescent="0.25">
      <c r="A172" s="481" t="s">
        <v>808</v>
      </c>
      <c r="B172" s="482"/>
      <c r="C172" s="482"/>
      <c r="D172" s="483"/>
      <c r="E172" s="559"/>
      <c r="F172" s="560"/>
      <c r="G172" s="560"/>
      <c r="H172" s="560"/>
      <c r="I172" s="560"/>
      <c r="J172" s="561"/>
    </row>
    <row r="173" spans="1:10" x14ac:dyDescent="0.25">
      <c r="A173" s="157"/>
      <c r="B173" s="208"/>
      <c r="C173" s="208"/>
      <c r="D173" s="208"/>
      <c r="E173" s="487" t="s">
        <v>535</v>
      </c>
      <c r="F173" s="488"/>
      <c r="G173" s="487" t="s">
        <v>533</v>
      </c>
      <c r="H173" s="488"/>
      <c r="I173" s="489" t="s">
        <v>849</v>
      </c>
      <c r="J173" s="490"/>
    </row>
    <row r="174" spans="1:10" x14ac:dyDescent="0.25">
      <c r="A174" s="455" t="s">
        <v>527</v>
      </c>
      <c r="B174" s="456"/>
      <c r="C174" s="456"/>
      <c r="D174" s="457"/>
      <c r="E174" s="464"/>
      <c r="F174" s="464"/>
      <c r="G174" s="464"/>
      <c r="H174" s="464"/>
      <c r="I174" s="465"/>
      <c r="J174" s="465"/>
    </row>
    <row r="175" spans="1:10" x14ac:dyDescent="0.25">
      <c r="A175" s="460" t="s">
        <v>528</v>
      </c>
      <c r="B175" s="461"/>
      <c r="C175" s="461"/>
      <c r="D175" s="462"/>
      <c r="E175" s="446"/>
      <c r="F175" s="446"/>
      <c r="G175" s="447"/>
      <c r="H175" s="447"/>
      <c r="I175" s="463"/>
      <c r="J175" s="463"/>
    </row>
    <row r="176" spans="1:10" x14ac:dyDescent="0.25">
      <c r="A176" s="455" t="s">
        <v>529</v>
      </c>
      <c r="B176" s="456"/>
      <c r="C176" s="456"/>
      <c r="D176" s="457"/>
      <c r="E176" s="464"/>
      <c r="F176" s="464"/>
      <c r="G176" s="464"/>
      <c r="H176" s="464"/>
      <c r="I176" s="465"/>
      <c r="J176" s="465"/>
    </row>
    <row r="177" spans="1:10" x14ac:dyDescent="0.25">
      <c r="A177" s="460" t="s">
        <v>530</v>
      </c>
      <c r="B177" s="461"/>
      <c r="C177" s="461"/>
      <c r="D177" s="462"/>
      <c r="E177" s="446"/>
      <c r="F177" s="446"/>
      <c r="G177" s="447"/>
      <c r="H177" s="447"/>
      <c r="I177" s="463"/>
      <c r="J177" s="463"/>
    </row>
    <row r="178" spans="1:10" x14ac:dyDescent="0.25">
      <c r="A178" s="455" t="s">
        <v>531</v>
      </c>
      <c r="B178" s="456"/>
      <c r="C178" s="456"/>
      <c r="D178" s="457"/>
      <c r="E178" s="464"/>
      <c r="F178" s="464"/>
      <c r="G178" s="464"/>
      <c r="H178" s="464"/>
      <c r="I178" s="465"/>
      <c r="J178" s="465"/>
    </row>
    <row r="179" spans="1:10" x14ac:dyDescent="0.25">
      <c r="A179" s="460" t="s">
        <v>532</v>
      </c>
      <c r="B179" s="461"/>
      <c r="C179" s="461"/>
      <c r="D179" s="462"/>
      <c r="E179" s="446"/>
      <c r="F179" s="446"/>
      <c r="G179" s="447"/>
      <c r="H179" s="447"/>
      <c r="I179" s="463"/>
      <c r="J179" s="463"/>
    </row>
    <row r="180" spans="1:10" x14ac:dyDescent="0.25">
      <c r="A180" s="455" t="s">
        <v>537</v>
      </c>
      <c r="B180" s="456"/>
      <c r="C180" s="456"/>
      <c r="D180" s="457"/>
      <c r="E180" s="458"/>
      <c r="F180" s="458"/>
      <c r="G180" s="458"/>
      <c r="H180" s="458"/>
      <c r="I180" s="459"/>
      <c r="J180" s="459"/>
    </row>
    <row r="181" spans="1:10" x14ac:dyDescent="0.25">
      <c r="A181" s="443"/>
      <c r="B181" s="444"/>
      <c r="C181" s="444"/>
      <c r="D181" s="445"/>
      <c r="E181" s="446"/>
      <c r="F181" s="446"/>
      <c r="G181" s="447"/>
      <c r="H181" s="447"/>
      <c r="I181" s="447"/>
      <c r="J181" s="447"/>
    </row>
    <row r="182" spans="1:10" x14ac:dyDescent="0.25">
      <c r="A182" s="443"/>
      <c r="B182" s="444"/>
      <c r="C182" s="444"/>
      <c r="D182" s="445"/>
      <c r="E182" s="446"/>
      <c r="F182" s="446"/>
      <c r="G182" s="447"/>
      <c r="H182" s="447"/>
      <c r="I182" s="447"/>
      <c r="J182" s="447"/>
    </row>
    <row r="183" spans="1:10" x14ac:dyDescent="0.25">
      <c r="A183" s="443"/>
      <c r="B183" s="444"/>
      <c r="C183" s="444"/>
      <c r="D183" s="445"/>
      <c r="E183" s="446"/>
      <c r="F183" s="446"/>
      <c r="G183" s="447"/>
      <c r="H183" s="447"/>
      <c r="I183" s="447"/>
      <c r="J183" s="447"/>
    </row>
    <row r="184" spans="1:10" x14ac:dyDescent="0.25">
      <c r="A184" s="448" t="s">
        <v>534</v>
      </c>
      <c r="B184" s="449"/>
      <c r="C184" s="449"/>
      <c r="D184" s="450"/>
      <c r="E184" s="451">
        <f>SUM(E174:E183)</f>
        <v>0</v>
      </c>
      <c r="F184" s="451"/>
      <c r="G184" s="451">
        <f>SUM(G174:G183)</f>
        <v>0</v>
      </c>
      <c r="H184" s="451"/>
      <c r="I184" s="451">
        <f>SUM(I174:I183)</f>
        <v>0</v>
      </c>
      <c r="J184" s="451"/>
    </row>
    <row r="185" spans="1:10" x14ac:dyDescent="0.25">
      <c r="A185" s="452" t="s">
        <v>861</v>
      </c>
      <c r="B185" s="453"/>
      <c r="C185" s="453"/>
      <c r="D185" s="453"/>
      <c r="E185" s="453"/>
      <c r="F185" s="453"/>
      <c r="G185" s="453"/>
      <c r="H185" s="453"/>
      <c r="I185" s="453"/>
      <c r="J185" s="454"/>
    </row>
    <row r="186" spans="1:10" x14ac:dyDescent="0.25">
      <c r="A186" s="429" t="s">
        <v>862</v>
      </c>
      <c r="B186" s="430"/>
      <c r="C186" s="430"/>
      <c r="D186" s="430"/>
      <c r="E186" s="430"/>
      <c r="F186" s="430"/>
      <c r="G186" s="430"/>
      <c r="H186" s="430"/>
      <c r="I186" s="430"/>
      <c r="J186" s="431"/>
    </row>
    <row r="187" spans="1:10" x14ac:dyDescent="0.25">
      <c r="A187" s="429" t="s">
        <v>863</v>
      </c>
      <c r="B187" s="430"/>
      <c r="C187" s="430"/>
      <c r="D187" s="430"/>
      <c r="E187" s="430"/>
      <c r="F187" s="430"/>
      <c r="G187" s="430"/>
      <c r="H187" s="430"/>
      <c r="I187" s="430"/>
      <c r="J187" s="431"/>
    </row>
    <row r="188" spans="1:10" x14ac:dyDescent="0.25">
      <c r="A188" s="432" t="s">
        <v>864</v>
      </c>
      <c r="B188" s="433"/>
      <c r="C188" s="433"/>
      <c r="D188" s="433"/>
      <c r="E188" s="433"/>
      <c r="F188" s="433"/>
      <c r="G188" s="433"/>
      <c r="H188" s="433"/>
      <c r="I188" s="433"/>
      <c r="J188" s="434"/>
    </row>
    <row r="189" spans="1:10" x14ac:dyDescent="0.25">
      <c r="A189" s="318"/>
      <c r="B189" s="435"/>
      <c r="C189" s="435"/>
      <c r="D189" s="435"/>
      <c r="E189" s="435"/>
      <c r="F189" s="435"/>
      <c r="G189" s="435"/>
      <c r="H189" s="435"/>
      <c r="I189" s="435"/>
      <c r="J189" s="436"/>
    </row>
    <row r="190" spans="1:10" x14ac:dyDescent="0.25">
      <c r="A190" s="437"/>
      <c r="B190" s="438"/>
      <c r="C190" s="438"/>
      <c r="D190" s="438"/>
      <c r="E190" s="438"/>
      <c r="F190" s="438"/>
      <c r="G190" s="438"/>
      <c r="H190" s="438"/>
      <c r="I190" s="438"/>
      <c r="J190" s="439"/>
    </row>
    <row r="191" spans="1:10" x14ac:dyDescent="0.25">
      <c r="A191" s="437"/>
      <c r="B191" s="438"/>
      <c r="C191" s="438"/>
      <c r="D191" s="438"/>
      <c r="E191" s="438"/>
      <c r="F191" s="438"/>
      <c r="G191" s="438"/>
      <c r="H191" s="438"/>
      <c r="I191" s="438"/>
      <c r="J191" s="439"/>
    </row>
    <row r="192" spans="1:10" x14ac:dyDescent="0.25">
      <c r="A192" s="437"/>
      <c r="B192" s="438"/>
      <c r="C192" s="438"/>
      <c r="D192" s="438"/>
      <c r="E192" s="438"/>
      <c r="F192" s="438"/>
      <c r="G192" s="438"/>
      <c r="H192" s="438"/>
      <c r="I192" s="438"/>
      <c r="J192" s="439"/>
    </row>
    <row r="193" spans="1:10" x14ac:dyDescent="0.25">
      <c r="A193" s="437"/>
      <c r="B193" s="438"/>
      <c r="C193" s="438"/>
      <c r="D193" s="438"/>
      <c r="E193" s="438"/>
      <c r="F193" s="438"/>
      <c r="G193" s="438"/>
      <c r="H193" s="438"/>
      <c r="I193" s="438"/>
      <c r="J193" s="439"/>
    </row>
    <row r="194" spans="1:10" x14ac:dyDescent="0.25">
      <c r="A194" s="437"/>
      <c r="B194" s="438"/>
      <c r="C194" s="438"/>
      <c r="D194" s="438"/>
      <c r="E194" s="438"/>
      <c r="F194" s="438"/>
      <c r="G194" s="438"/>
      <c r="H194" s="438"/>
      <c r="I194" s="438"/>
      <c r="J194" s="439"/>
    </row>
    <row r="195" spans="1:10" x14ac:dyDescent="0.25">
      <c r="A195" s="437"/>
      <c r="B195" s="438"/>
      <c r="C195" s="438"/>
      <c r="D195" s="438"/>
      <c r="E195" s="438"/>
      <c r="F195" s="438"/>
      <c r="G195" s="438"/>
      <c r="H195" s="438"/>
      <c r="I195" s="438"/>
      <c r="J195" s="439"/>
    </row>
    <row r="196" spans="1:10" x14ac:dyDescent="0.25">
      <c r="A196" s="437"/>
      <c r="B196" s="438"/>
      <c r="C196" s="438"/>
      <c r="D196" s="438"/>
      <c r="E196" s="438"/>
      <c r="F196" s="438"/>
      <c r="G196" s="438"/>
      <c r="H196" s="438"/>
      <c r="I196" s="438"/>
      <c r="J196" s="439"/>
    </row>
    <row r="197" spans="1:10" x14ac:dyDescent="0.25">
      <c r="A197" s="437"/>
      <c r="B197" s="438"/>
      <c r="C197" s="438"/>
      <c r="D197" s="438"/>
      <c r="E197" s="438"/>
      <c r="F197" s="438"/>
      <c r="G197" s="438"/>
      <c r="H197" s="438"/>
      <c r="I197" s="438"/>
      <c r="J197" s="439"/>
    </row>
    <row r="198" spans="1:10" x14ac:dyDescent="0.25">
      <c r="A198" s="437"/>
      <c r="B198" s="438"/>
      <c r="C198" s="438"/>
      <c r="D198" s="438"/>
      <c r="E198" s="438"/>
      <c r="F198" s="438"/>
      <c r="G198" s="438"/>
      <c r="H198" s="438"/>
      <c r="I198" s="438"/>
      <c r="J198" s="439"/>
    </row>
    <row r="199" spans="1:10" x14ac:dyDescent="0.25">
      <c r="A199" s="437"/>
      <c r="B199" s="438"/>
      <c r="C199" s="438"/>
      <c r="D199" s="438"/>
      <c r="E199" s="438"/>
      <c r="F199" s="438"/>
      <c r="G199" s="438"/>
      <c r="H199" s="438"/>
      <c r="I199" s="438"/>
      <c r="J199" s="439"/>
    </row>
    <row r="200" spans="1:10" x14ac:dyDescent="0.25">
      <c r="A200" s="437"/>
      <c r="B200" s="438"/>
      <c r="C200" s="438"/>
      <c r="D200" s="438"/>
      <c r="E200" s="438"/>
      <c r="F200" s="438"/>
      <c r="G200" s="438"/>
      <c r="H200" s="438"/>
      <c r="I200" s="438"/>
      <c r="J200" s="439"/>
    </row>
    <row r="201" spans="1:10" x14ac:dyDescent="0.25">
      <c r="A201" s="437"/>
      <c r="B201" s="438"/>
      <c r="C201" s="438"/>
      <c r="D201" s="438"/>
      <c r="E201" s="438"/>
      <c r="F201" s="438"/>
      <c r="G201" s="438"/>
      <c r="H201" s="438"/>
      <c r="I201" s="438"/>
      <c r="J201" s="439"/>
    </row>
    <row r="202" spans="1:10" x14ac:dyDescent="0.25">
      <c r="A202" s="437"/>
      <c r="B202" s="438"/>
      <c r="C202" s="438"/>
      <c r="D202" s="438"/>
      <c r="E202" s="438"/>
      <c r="F202" s="438"/>
      <c r="G202" s="438"/>
      <c r="H202" s="438"/>
      <c r="I202" s="438"/>
      <c r="J202" s="439"/>
    </row>
    <row r="203" spans="1:10" x14ac:dyDescent="0.25">
      <c r="A203" s="437"/>
      <c r="B203" s="438"/>
      <c r="C203" s="438"/>
      <c r="D203" s="438"/>
      <c r="E203" s="438"/>
      <c r="F203" s="438"/>
      <c r="G203" s="438"/>
      <c r="H203" s="438"/>
      <c r="I203" s="438"/>
      <c r="J203" s="439"/>
    </row>
    <row r="204" spans="1:10" x14ac:dyDescent="0.25">
      <c r="A204" s="437"/>
      <c r="B204" s="438"/>
      <c r="C204" s="438"/>
      <c r="D204" s="438"/>
      <c r="E204" s="438"/>
      <c r="F204" s="438"/>
      <c r="G204" s="438"/>
      <c r="H204" s="438"/>
      <c r="I204" s="438"/>
      <c r="J204" s="439"/>
    </row>
    <row r="205" spans="1:10" x14ac:dyDescent="0.25">
      <c r="A205" s="437"/>
      <c r="B205" s="438"/>
      <c r="C205" s="438"/>
      <c r="D205" s="438"/>
      <c r="E205" s="438"/>
      <c r="F205" s="438"/>
      <c r="G205" s="438"/>
      <c r="H205" s="438"/>
      <c r="I205" s="438"/>
      <c r="J205" s="439"/>
    </row>
    <row r="206" spans="1:10" x14ac:dyDescent="0.25">
      <c r="A206" s="437"/>
      <c r="B206" s="438"/>
      <c r="C206" s="438"/>
      <c r="D206" s="438"/>
      <c r="E206" s="438"/>
      <c r="F206" s="438"/>
      <c r="G206" s="438"/>
      <c r="H206" s="438"/>
      <c r="I206" s="438"/>
      <c r="J206" s="439"/>
    </row>
    <row r="207" spans="1:10" x14ac:dyDescent="0.25">
      <c r="A207" s="437"/>
      <c r="B207" s="438"/>
      <c r="C207" s="438"/>
      <c r="D207" s="438"/>
      <c r="E207" s="438"/>
      <c r="F207" s="438"/>
      <c r="G207" s="438"/>
      <c r="H207" s="438"/>
      <c r="I207" s="438"/>
      <c r="J207" s="439"/>
    </row>
    <row r="208" spans="1:10" x14ac:dyDescent="0.25">
      <c r="A208" s="437"/>
      <c r="B208" s="438"/>
      <c r="C208" s="438"/>
      <c r="D208" s="438"/>
      <c r="E208" s="438"/>
      <c r="F208" s="438"/>
      <c r="G208" s="438"/>
      <c r="H208" s="438"/>
      <c r="I208" s="438"/>
      <c r="J208" s="439"/>
    </row>
    <row r="209" spans="1:10" x14ac:dyDescent="0.25">
      <c r="A209" s="437"/>
      <c r="B209" s="438"/>
      <c r="C209" s="438"/>
      <c r="D209" s="438"/>
      <c r="E209" s="438"/>
      <c r="F209" s="438"/>
      <c r="G209" s="438"/>
      <c r="H209" s="438"/>
      <c r="I209" s="438"/>
      <c r="J209" s="439"/>
    </row>
    <row r="210" spans="1:10" x14ac:dyDescent="0.25">
      <c r="A210" s="437"/>
      <c r="B210" s="438"/>
      <c r="C210" s="438"/>
      <c r="D210" s="438"/>
      <c r="E210" s="438"/>
      <c r="F210" s="438"/>
      <c r="G210" s="438"/>
      <c r="H210" s="438"/>
      <c r="I210" s="438"/>
      <c r="J210" s="439"/>
    </row>
    <row r="211" spans="1:10" x14ac:dyDescent="0.25">
      <c r="A211" s="437"/>
      <c r="B211" s="438"/>
      <c r="C211" s="438"/>
      <c r="D211" s="438"/>
      <c r="E211" s="438"/>
      <c r="F211" s="438"/>
      <c r="G211" s="438"/>
      <c r="H211" s="438"/>
      <c r="I211" s="438"/>
      <c r="J211" s="439"/>
    </row>
    <row r="212" spans="1:10" x14ac:dyDescent="0.25">
      <c r="A212" s="437"/>
      <c r="B212" s="438"/>
      <c r="C212" s="438"/>
      <c r="D212" s="438"/>
      <c r="E212" s="438"/>
      <c r="F212" s="438"/>
      <c r="G212" s="438"/>
      <c r="H212" s="438"/>
      <c r="I212" s="438"/>
      <c r="J212" s="439"/>
    </row>
    <row r="213" spans="1:10" x14ac:dyDescent="0.25">
      <c r="A213" s="437"/>
      <c r="B213" s="438"/>
      <c r="C213" s="438"/>
      <c r="D213" s="438"/>
      <c r="E213" s="438"/>
      <c r="F213" s="438"/>
      <c r="G213" s="438"/>
      <c r="H213" s="438"/>
      <c r="I213" s="438"/>
      <c r="J213" s="439"/>
    </row>
    <row r="214" spans="1:10" x14ac:dyDescent="0.25">
      <c r="A214" s="437"/>
      <c r="B214" s="438"/>
      <c r="C214" s="438"/>
      <c r="D214" s="438"/>
      <c r="E214" s="438"/>
      <c r="F214" s="438"/>
      <c r="G214" s="438"/>
      <c r="H214" s="438"/>
      <c r="I214" s="438"/>
      <c r="J214" s="439"/>
    </row>
    <row r="215" spans="1:10" x14ac:dyDescent="0.25">
      <c r="A215" s="437"/>
      <c r="B215" s="438"/>
      <c r="C215" s="438"/>
      <c r="D215" s="438"/>
      <c r="E215" s="438"/>
      <c r="F215" s="438"/>
      <c r="G215" s="438"/>
      <c r="H215" s="438"/>
      <c r="I215" s="438"/>
      <c r="J215" s="439"/>
    </row>
    <row r="216" spans="1:10" x14ac:dyDescent="0.25">
      <c r="A216" s="437"/>
      <c r="B216" s="438"/>
      <c r="C216" s="438"/>
      <c r="D216" s="438"/>
      <c r="E216" s="438"/>
      <c r="F216" s="438"/>
      <c r="G216" s="438"/>
      <c r="H216" s="438"/>
      <c r="I216" s="438"/>
      <c r="J216" s="439"/>
    </row>
    <row r="217" spans="1:10" x14ac:dyDescent="0.25">
      <c r="A217" s="437"/>
      <c r="B217" s="438"/>
      <c r="C217" s="438"/>
      <c r="D217" s="438"/>
      <c r="E217" s="438"/>
      <c r="F217" s="438"/>
      <c r="G217" s="438"/>
      <c r="H217" s="438"/>
      <c r="I217" s="438"/>
      <c r="J217" s="439"/>
    </row>
    <row r="218" spans="1:10" x14ac:dyDescent="0.25">
      <c r="A218" s="437"/>
      <c r="B218" s="438"/>
      <c r="C218" s="438"/>
      <c r="D218" s="438"/>
      <c r="E218" s="438"/>
      <c r="F218" s="438"/>
      <c r="G218" s="438"/>
      <c r="H218" s="438"/>
      <c r="I218" s="438"/>
      <c r="J218" s="439"/>
    </row>
    <row r="219" spans="1:10" x14ac:dyDescent="0.25">
      <c r="A219" s="437"/>
      <c r="B219" s="438"/>
      <c r="C219" s="438"/>
      <c r="D219" s="438"/>
      <c r="E219" s="438"/>
      <c r="F219" s="438"/>
      <c r="G219" s="438"/>
      <c r="H219" s="438"/>
      <c r="I219" s="438"/>
      <c r="J219" s="439"/>
    </row>
    <row r="220" spans="1:10" x14ac:dyDescent="0.25">
      <c r="A220" s="440"/>
      <c r="B220" s="441"/>
      <c r="C220" s="441"/>
      <c r="D220" s="441"/>
      <c r="E220" s="441"/>
      <c r="F220" s="441"/>
      <c r="G220" s="441"/>
      <c r="H220" s="441"/>
      <c r="I220" s="441"/>
      <c r="J220" s="442"/>
    </row>
    <row r="222" spans="1:10" ht="15.6" x14ac:dyDescent="0.3">
      <c r="A222" s="376" t="s">
        <v>848</v>
      </c>
      <c r="B222" s="377"/>
      <c r="C222" s="377"/>
      <c r="D222" s="377"/>
      <c r="E222" s="377"/>
      <c r="F222" s="377"/>
      <c r="G222" s="377"/>
      <c r="H222" s="374" t="str">
        <f>'CONTACT INFORMATION'!$A$24</f>
        <v>Napa</v>
      </c>
      <c r="I222" s="374"/>
      <c r="J222" s="375"/>
    </row>
    <row r="223" spans="1:10" x14ac:dyDescent="0.25">
      <c r="A223" s="163"/>
      <c r="B223" s="163"/>
      <c r="C223" s="163"/>
      <c r="D223" s="163"/>
      <c r="E223" s="163"/>
      <c r="F223" s="163"/>
      <c r="G223" s="163"/>
      <c r="H223" s="163"/>
      <c r="I223" s="163"/>
      <c r="J223" s="163"/>
    </row>
    <row r="224" spans="1:10" ht="13.8" x14ac:dyDescent="0.25">
      <c r="A224" s="466" t="s">
        <v>882</v>
      </c>
      <c r="B224" s="467"/>
      <c r="C224" s="467"/>
      <c r="D224" s="467"/>
      <c r="E224" s="467"/>
      <c r="F224" s="467"/>
      <c r="G224" s="467"/>
      <c r="H224" s="467"/>
      <c r="I224" s="467"/>
      <c r="J224" s="468"/>
    </row>
    <row r="225" spans="1:10" x14ac:dyDescent="0.25">
      <c r="A225" s="469" t="s">
        <v>854</v>
      </c>
      <c r="B225" s="470"/>
      <c r="C225" s="470"/>
      <c r="D225" s="471"/>
      <c r="E225" s="472"/>
      <c r="F225" s="473"/>
      <c r="G225" s="473"/>
      <c r="H225" s="473"/>
      <c r="I225" s="473"/>
      <c r="J225" s="474"/>
    </row>
    <row r="226" spans="1:10" x14ac:dyDescent="0.25">
      <c r="A226" s="478" t="s">
        <v>853</v>
      </c>
      <c r="B226" s="479"/>
      <c r="C226" s="479"/>
      <c r="D226" s="480"/>
      <c r="E226" s="475"/>
      <c r="F226" s="476"/>
      <c r="G226" s="476"/>
      <c r="H226" s="476"/>
      <c r="I226" s="476"/>
      <c r="J226" s="477"/>
    </row>
    <row r="227" spans="1:10" x14ac:dyDescent="0.25">
      <c r="A227" s="481" t="s">
        <v>808</v>
      </c>
      <c r="B227" s="482"/>
      <c r="C227" s="482"/>
      <c r="D227" s="483"/>
      <c r="E227" s="559"/>
      <c r="F227" s="560"/>
      <c r="G227" s="560"/>
      <c r="H227" s="560"/>
      <c r="I227" s="560"/>
      <c r="J227" s="561"/>
    </row>
    <row r="228" spans="1:10" x14ac:dyDescent="0.25">
      <c r="A228" s="157"/>
      <c r="B228" s="208"/>
      <c r="C228" s="208"/>
      <c r="D228" s="208"/>
      <c r="E228" s="487" t="s">
        <v>535</v>
      </c>
      <c r="F228" s="488"/>
      <c r="G228" s="487" t="s">
        <v>533</v>
      </c>
      <c r="H228" s="488"/>
      <c r="I228" s="489" t="s">
        <v>849</v>
      </c>
      <c r="J228" s="490"/>
    </row>
    <row r="229" spans="1:10" x14ac:dyDescent="0.25">
      <c r="A229" s="455" t="s">
        <v>527</v>
      </c>
      <c r="B229" s="456"/>
      <c r="C229" s="456"/>
      <c r="D229" s="457"/>
      <c r="E229" s="464"/>
      <c r="F229" s="464"/>
      <c r="G229" s="464"/>
      <c r="H229" s="464"/>
      <c r="I229" s="465"/>
      <c r="J229" s="465"/>
    </row>
    <row r="230" spans="1:10" x14ac:dyDescent="0.25">
      <c r="A230" s="460" t="s">
        <v>528</v>
      </c>
      <c r="B230" s="461"/>
      <c r="C230" s="461"/>
      <c r="D230" s="462"/>
      <c r="E230" s="446"/>
      <c r="F230" s="446"/>
      <c r="G230" s="447"/>
      <c r="H230" s="447"/>
      <c r="I230" s="463"/>
      <c r="J230" s="463"/>
    </row>
    <row r="231" spans="1:10" x14ac:dyDescent="0.25">
      <c r="A231" s="455" t="s">
        <v>529</v>
      </c>
      <c r="B231" s="456"/>
      <c r="C231" s="456"/>
      <c r="D231" s="457"/>
      <c r="E231" s="464"/>
      <c r="F231" s="464"/>
      <c r="G231" s="464"/>
      <c r="H231" s="464"/>
      <c r="I231" s="465"/>
      <c r="J231" s="465"/>
    </row>
    <row r="232" spans="1:10" x14ac:dyDescent="0.25">
      <c r="A232" s="460" t="s">
        <v>530</v>
      </c>
      <c r="B232" s="461"/>
      <c r="C232" s="461"/>
      <c r="D232" s="462"/>
      <c r="E232" s="446"/>
      <c r="F232" s="446"/>
      <c r="G232" s="447"/>
      <c r="H232" s="447"/>
      <c r="I232" s="463"/>
      <c r="J232" s="463"/>
    </row>
    <row r="233" spans="1:10" x14ac:dyDescent="0.25">
      <c r="A233" s="455" t="s">
        <v>531</v>
      </c>
      <c r="B233" s="456"/>
      <c r="C233" s="456"/>
      <c r="D233" s="457"/>
      <c r="E233" s="464"/>
      <c r="F233" s="464"/>
      <c r="G233" s="464"/>
      <c r="H233" s="464"/>
      <c r="I233" s="465"/>
      <c r="J233" s="465"/>
    </row>
    <row r="234" spans="1:10" x14ac:dyDescent="0.25">
      <c r="A234" s="460" t="s">
        <v>532</v>
      </c>
      <c r="B234" s="461"/>
      <c r="C234" s="461"/>
      <c r="D234" s="462"/>
      <c r="E234" s="446"/>
      <c r="F234" s="446"/>
      <c r="G234" s="447"/>
      <c r="H234" s="447"/>
      <c r="I234" s="463"/>
      <c r="J234" s="463"/>
    </row>
    <row r="235" spans="1:10" x14ac:dyDescent="0.25">
      <c r="A235" s="455" t="s">
        <v>537</v>
      </c>
      <c r="B235" s="456"/>
      <c r="C235" s="456"/>
      <c r="D235" s="457"/>
      <c r="E235" s="458"/>
      <c r="F235" s="458"/>
      <c r="G235" s="458"/>
      <c r="H235" s="458"/>
      <c r="I235" s="459"/>
      <c r="J235" s="459"/>
    </row>
    <row r="236" spans="1:10" x14ac:dyDescent="0.25">
      <c r="A236" s="443"/>
      <c r="B236" s="444"/>
      <c r="C236" s="444"/>
      <c r="D236" s="445"/>
      <c r="E236" s="446"/>
      <c r="F236" s="446"/>
      <c r="G236" s="447"/>
      <c r="H236" s="447"/>
      <c r="I236" s="447"/>
      <c r="J236" s="447"/>
    </row>
    <row r="237" spans="1:10" x14ac:dyDescent="0.25">
      <c r="A237" s="443"/>
      <c r="B237" s="444"/>
      <c r="C237" s="444"/>
      <c r="D237" s="445"/>
      <c r="E237" s="446"/>
      <c r="F237" s="446"/>
      <c r="G237" s="447"/>
      <c r="H237" s="447"/>
      <c r="I237" s="447"/>
      <c r="J237" s="447"/>
    </row>
    <row r="238" spans="1:10" x14ac:dyDescent="0.25">
      <c r="A238" s="443"/>
      <c r="B238" s="444"/>
      <c r="C238" s="444"/>
      <c r="D238" s="445"/>
      <c r="E238" s="446"/>
      <c r="F238" s="446"/>
      <c r="G238" s="447"/>
      <c r="H238" s="447"/>
      <c r="I238" s="447"/>
      <c r="J238" s="447"/>
    </row>
    <row r="239" spans="1:10" x14ac:dyDescent="0.25">
      <c r="A239" s="448" t="s">
        <v>534</v>
      </c>
      <c r="B239" s="449"/>
      <c r="C239" s="449"/>
      <c r="D239" s="450"/>
      <c r="E239" s="451">
        <f>SUM(E229:E238)</f>
        <v>0</v>
      </c>
      <c r="F239" s="451"/>
      <c r="G239" s="451">
        <f>SUM(G229:G238)</f>
        <v>0</v>
      </c>
      <c r="H239" s="451"/>
      <c r="I239" s="451">
        <f>SUM(I229:I238)</f>
        <v>0</v>
      </c>
      <c r="J239" s="451"/>
    </row>
    <row r="240" spans="1:10" x14ac:dyDescent="0.25">
      <c r="A240" s="452" t="s">
        <v>861</v>
      </c>
      <c r="B240" s="453"/>
      <c r="C240" s="453"/>
      <c r="D240" s="453"/>
      <c r="E240" s="453"/>
      <c r="F240" s="453"/>
      <c r="G240" s="453"/>
      <c r="H240" s="453"/>
      <c r="I240" s="453"/>
      <c r="J240" s="454"/>
    </row>
    <row r="241" spans="1:10" x14ac:dyDescent="0.25">
      <c r="A241" s="429" t="s">
        <v>862</v>
      </c>
      <c r="B241" s="430"/>
      <c r="C241" s="430"/>
      <c r="D241" s="430"/>
      <c r="E241" s="430"/>
      <c r="F241" s="430"/>
      <c r="G241" s="430"/>
      <c r="H241" s="430"/>
      <c r="I241" s="430"/>
      <c r="J241" s="431"/>
    </row>
    <row r="242" spans="1:10" x14ac:dyDescent="0.25">
      <c r="A242" s="429" t="s">
        <v>863</v>
      </c>
      <c r="B242" s="430"/>
      <c r="C242" s="430"/>
      <c r="D242" s="430"/>
      <c r="E242" s="430"/>
      <c r="F242" s="430"/>
      <c r="G242" s="430"/>
      <c r="H242" s="430"/>
      <c r="I242" s="430"/>
      <c r="J242" s="431"/>
    </row>
    <row r="243" spans="1:10" x14ac:dyDescent="0.25">
      <c r="A243" s="432" t="s">
        <v>864</v>
      </c>
      <c r="B243" s="433"/>
      <c r="C243" s="433"/>
      <c r="D243" s="433"/>
      <c r="E243" s="433"/>
      <c r="F243" s="433"/>
      <c r="G243" s="433"/>
      <c r="H243" s="433"/>
      <c r="I243" s="433"/>
      <c r="J243" s="434"/>
    </row>
    <row r="244" spans="1:10" x14ac:dyDescent="0.25">
      <c r="A244" s="318"/>
      <c r="B244" s="435"/>
      <c r="C244" s="435"/>
      <c r="D244" s="435"/>
      <c r="E244" s="435"/>
      <c r="F244" s="435"/>
      <c r="G244" s="435"/>
      <c r="H244" s="435"/>
      <c r="I244" s="435"/>
      <c r="J244" s="436"/>
    </row>
    <row r="245" spans="1:10" x14ac:dyDescent="0.25">
      <c r="A245" s="437"/>
      <c r="B245" s="438"/>
      <c r="C245" s="438"/>
      <c r="D245" s="438"/>
      <c r="E245" s="438"/>
      <c r="F245" s="438"/>
      <c r="G245" s="438"/>
      <c r="H245" s="438"/>
      <c r="I245" s="438"/>
      <c r="J245" s="439"/>
    </row>
    <row r="246" spans="1:10" x14ac:dyDescent="0.25">
      <c r="A246" s="437"/>
      <c r="B246" s="438"/>
      <c r="C246" s="438"/>
      <c r="D246" s="438"/>
      <c r="E246" s="438"/>
      <c r="F246" s="438"/>
      <c r="G246" s="438"/>
      <c r="H246" s="438"/>
      <c r="I246" s="438"/>
      <c r="J246" s="439"/>
    </row>
    <row r="247" spans="1:10" x14ac:dyDescent="0.25">
      <c r="A247" s="437"/>
      <c r="B247" s="438"/>
      <c r="C247" s="438"/>
      <c r="D247" s="438"/>
      <c r="E247" s="438"/>
      <c r="F247" s="438"/>
      <c r="G247" s="438"/>
      <c r="H247" s="438"/>
      <c r="I247" s="438"/>
      <c r="J247" s="439"/>
    </row>
    <row r="248" spans="1:10" x14ac:dyDescent="0.25">
      <c r="A248" s="437"/>
      <c r="B248" s="438"/>
      <c r="C248" s="438"/>
      <c r="D248" s="438"/>
      <c r="E248" s="438"/>
      <c r="F248" s="438"/>
      <c r="G248" s="438"/>
      <c r="H248" s="438"/>
      <c r="I248" s="438"/>
      <c r="J248" s="439"/>
    </row>
    <row r="249" spans="1:10" x14ac:dyDescent="0.25">
      <c r="A249" s="437"/>
      <c r="B249" s="438"/>
      <c r="C249" s="438"/>
      <c r="D249" s="438"/>
      <c r="E249" s="438"/>
      <c r="F249" s="438"/>
      <c r="G249" s="438"/>
      <c r="H249" s="438"/>
      <c r="I249" s="438"/>
      <c r="J249" s="439"/>
    </row>
    <row r="250" spans="1:10" x14ac:dyDescent="0.25">
      <c r="A250" s="437"/>
      <c r="B250" s="438"/>
      <c r="C250" s="438"/>
      <c r="D250" s="438"/>
      <c r="E250" s="438"/>
      <c r="F250" s="438"/>
      <c r="G250" s="438"/>
      <c r="H250" s="438"/>
      <c r="I250" s="438"/>
      <c r="J250" s="439"/>
    </row>
    <row r="251" spans="1:10" x14ac:dyDescent="0.25">
      <c r="A251" s="437"/>
      <c r="B251" s="438"/>
      <c r="C251" s="438"/>
      <c r="D251" s="438"/>
      <c r="E251" s="438"/>
      <c r="F251" s="438"/>
      <c r="G251" s="438"/>
      <c r="H251" s="438"/>
      <c r="I251" s="438"/>
      <c r="J251" s="439"/>
    </row>
    <row r="252" spans="1:10" x14ac:dyDescent="0.25">
      <c r="A252" s="437"/>
      <c r="B252" s="438"/>
      <c r="C252" s="438"/>
      <c r="D252" s="438"/>
      <c r="E252" s="438"/>
      <c r="F252" s="438"/>
      <c r="G252" s="438"/>
      <c r="H252" s="438"/>
      <c r="I252" s="438"/>
      <c r="J252" s="439"/>
    </row>
    <row r="253" spans="1:10" x14ac:dyDescent="0.25">
      <c r="A253" s="437"/>
      <c r="B253" s="438"/>
      <c r="C253" s="438"/>
      <c r="D253" s="438"/>
      <c r="E253" s="438"/>
      <c r="F253" s="438"/>
      <c r="G253" s="438"/>
      <c r="H253" s="438"/>
      <c r="I253" s="438"/>
      <c r="J253" s="439"/>
    </row>
    <row r="254" spans="1:10" x14ac:dyDescent="0.25">
      <c r="A254" s="437"/>
      <c r="B254" s="438"/>
      <c r="C254" s="438"/>
      <c r="D254" s="438"/>
      <c r="E254" s="438"/>
      <c r="F254" s="438"/>
      <c r="G254" s="438"/>
      <c r="H254" s="438"/>
      <c r="I254" s="438"/>
      <c r="J254" s="439"/>
    </row>
    <row r="255" spans="1:10" x14ac:dyDescent="0.25">
      <c r="A255" s="437"/>
      <c r="B255" s="438"/>
      <c r="C255" s="438"/>
      <c r="D255" s="438"/>
      <c r="E255" s="438"/>
      <c r="F255" s="438"/>
      <c r="G255" s="438"/>
      <c r="H255" s="438"/>
      <c r="I255" s="438"/>
      <c r="J255" s="439"/>
    </row>
    <row r="256" spans="1:10" x14ac:dyDescent="0.25">
      <c r="A256" s="437"/>
      <c r="B256" s="438"/>
      <c r="C256" s="438"/>
      <c r="D256" s="438"/>
      <c r="E256" s="438"/>
      <c r="F256" s="438"/>
      <c r="G256" s="438"/>
      <c r="H256" s="438"/>
      <c r="I256" s="438"/>
      <c r="J256" s="439"/>
    </row>
    <row r="257" spans="1:10" x14ac:dyDescent="0.25">
      <c r="A257" s="437"/>
      <c r="B257" s="438"/>
      <c r="C257" s="438"/>
      <c r="D257" s="438"/>
      <c r="E257" s="438"/>
      <c r="F257" s="438"/>
      <c r="G257" s="438"/>
      <c r="H257" s="438"/>
      <c r="I257" s="438"/>
      <c r="J257" s="439"/>
    </row>
    <row r="258" spans="1:10" x14ac:dyDescent="0.25">
      <c r="A258" s="437"/>
      <c r="B258" s="438"/>
      <c r="C258" s="438"/>
      <c r="D258" s="438"/>
      <c r="E258" s="438"/>
      <c r="F258" s="438"/>
      <c r="G258" s="438"/>
      <c r="H258" s="438"/>
      <c r="I258" s="438"/>
      <c r="J258" s="439"/>
    </row>
    <row r="259" spans="1:10" x14ac:dyDescent="0.25">
      <c r="A259" s="437"/>
      <c r="B259" s="438"/>
      <c r="C259" s="438"/>
      <c r="D259" s="438"/>
      <c r="E259" s="438"/>
      <c r="F259" s="438"/>
      <c r="G259" s="438"/>
      <c r="H259" s="438"/>
      <c r="I259" s="438"/>
      <c r="J259" s="439"/>
    </row>
    <row r="260" spans="1:10" x14ac:dyDescent="0.25">
      <c r="A260" s="437"/>
      <c r="B260" s="438"/>
      <c r="C260" s="438"/>
      <c r="D260" s="438"/>
      <c r="E260" s="438"/>
      <c r="F260" s="438"/>
      <c r="G260" s="438"/>
      <c r="H260" s="438"/>
      <c r="I260" s="438"/>
      <c r="J260" s="439"/>
    </row>
    <row r="261" spans="1:10" x14ac:dyDescent="0.25">
      <c r="A261" s="437"/>
      <c r="B261" s="438"/>
      <c r="C261" s="438"/>
      <c r="D261" s="438"/>
      <c r="E261" s="438"/>
      <c r="F261" s="438"/>
      <c r="G261" s="438"/>
      <c r="H261" s="438"/>
      <c r="I261" s="438"/>
      <c r="J261" s="439"/>
    </row>
    <row r="262" spans="1:10" x14ac:dyDescent="0.25">
      <c r="A262" s="437"/>
      <c r="B262" s="438"/>
      <c r="C262" s="438"/>
      <c r="D262" s="438"/>
      <c r="E262" s="438"/>
      <c r="F262" s="438"/>
      <c r="G262" s="438"/>
      <c r="H262" s="438"/>
      <c r="I262" s="438"/>
      <c r="J262" s="439"/>
    </row>
    <row r="263" spans="1:10" x14ac:dyDescent="0.25">
      <c r="A263" s="437"/>
      <c r="B263" s="438"/>
      <c r="C263" s="438"/>
      <c r="D263" s="438"/>
      <c r="E263" s="438"/>
      <c r="F263" s="438"/>
      <c r="G263" s="438"/>
      <c r="H263" s="438"/>
      <c r="I263" s="438"/>
      <c r="J263" s="439"/>
    </row>
    <row r="264" spans="1:10" x14ac:dyDescent="0.25">
      <c r="A264" s="437"/>
      <c r="B264" s="438"/>
      <c r="C264" s="438"/>
      <c r="D264" s="438"/>
      <c r="E264" s="438"/>
      <c r="F264" s="438"/>
      <c r="G264" s="438"/>
      <c r="H264" s="438"/>
      <c r="I264" s="438"/>
      <c r="J264" s="439"/>
    </row>
    <row r="265" spans="1:10" x14ac:dyDescent="0.25">
      <c r="A265" s="437"/>
      <c r="B265" s="438"/>
      <c r="C265" s="438"/>
      <c r="D265" s="438"/>
      <c r="E265" s="438"/>
      <c r="F265" s="438"/>
      <c r="G265" s="438"/>
      <c r="H265" s="438"/>
      <c r="I265" s="438"/>
      <c r="J265" s="439"/>
    </row>
    <row r="266" spans="1:10" x14ac:dyDescent="0.25">
      <c r="A266" s="437"/>
      <c r="B266" s="438"/>
      <c r="C266" s="438"/>
      <c r="D266" s="438"/>
      <c r="E266" s="438"/>
      <c r="F266" s="438"/>
      <c r="G266" s="438"/>
      <c r="H266" s="438"/>
      <c r="I266" s="438"/>
      <c r="J266" s="439"/>
    </row>
    <row r="267" spans="1:10" x14ac:dyDescent="0.25">
      <c r="A267" s="437"/>
      <c r="B267" s="438"/>
      <c r="C267" s="438"/>
      <c r="D267" s="438"/>
      <c r="E267" s="438"/>
      <c r="F267" s="438"/>
      <c r="G267" s="438"/>
      <c r="H267" s="438"/>
      <c r="I267" s="438"/>
      <c r="J267" s="439"/>
    </row>
    <row r="268" spans="1:10" x14ac:dyDescent="0.25">
      <c r="A268" s="437"/>
      <c r="B268" s="438"/>
      <c r="C268" s="438"/>
      <c r="D268" s="438"/>
      <c r="E268" s="438"/>
      <c r="F268" s="438"/>
      <c r="G268" s="438"/>
      <c r="H268" s="438"/>
      <c r="I268" s="438"/>
      <c r="J268" s="439"/>
    </row>
    <row r="269" spans="1:10" x14ac:dyDescent="0.25">
      <c r="A269" s="437"/>
      <c r="B269" s="438"/>
      <c r="C269" s="438"/>
      <c r="D269" s="438"/>
      <c r="E269" s="438"/>
      <c r="F269" s="438"/>
      <c r="G269" s="438"/>
      <c r="H269" s="438"/>
      <c r="I269" s="438"/>
      <c r="J269" s="439"/>
    </row>
    <row r="270" spans="1:10" x14ac:dyDescent="0.25">
      <c r="A270" s="437"/>
      <c r="B270" s="438"/>
      <c r="C270" s="438"/>
      <c r="D270" s="438"/>
      <c r="E270" s="438"/>
      <c r="F270" s="438"/>
      <c r="G270" s="438"/>
      <c r="H270" s="438"/>
      <c r="I270" s="438"/>
      <c r="J270" s="439"/>
    </row>
    <row r="271" spans="1:10" x14ac:dyDescent="0.25">
      <c r="A271" s="437"/>
      <c r="B271" s="438"/>
      <c r="C271" s="438"/>
      <c r="D271" s="438"/>
      <c r="E271" s="438"/>
      <c r="F271" s="438"/>
      <c r="G271" s="438"/>
      <c r="H271" s="438"/>
      <c r="I271" s="438"/>
      <c r="J271" s="439"/>
    </row>
    <row r="272" spans="1:10" x14ac:dyDescent="0.25">
      <c r="A272" s="437"/>
      <c r="B272" s="438"/>
      <c r="C272" s="438"/>
      <c r="D272" s="438"/>
      <c r="E272" s="438"/>
      <c r="F272" s="438"/>
      <c r="G272" s="438"/>
      <c r="H272" s="438"/>
      <c r="I272" s="438"/>
      <c r="J272" s="439"/>
    </row>
    <row r="273" spans="1:10" x14ac:dyDescent="0.25">
      <c r="A273" s="437"/>
      <c r="B273" s="438"/>
      <c r="C273" s="438"/>
      <c r="D273" s="438"/>
      <c r="E273" s="438"/>
      <c r="F273" s="438"/>
      <c r="G273" s="438"/>
      <c r="H273" s="438"/>
      <c r="I273" s="438"/>
      <c r="J273" s="439"/>
    </row>
    <row r="274" spans="1:10" x14ac:dyDescent="0.25">
      <c r="A274" s="437"/>
      <c r="B274" s="438"/>
      <c r="C274" s="438"/>
      <c r="D274" s="438"/>
      <c r="E274" s="438"/>
      <c r="F274" s="438"/>
      <c r="G274" s="438"/>
      <c r="H274" s="438"/>
      <c r="I274" s="438"/>
      <c r="J274" s="439"/>
    </row>
    <row r="275" spans="1:10" x14ac:dyDescent="0.25">
      <c r="A275" s="440"/>
      <c r="B275" s="441"/>
      <c r="C275" s="441"/>
      <c r="D275" s="441"/>
      <c r="E275" s="441"/>
      <c r="F275" s="441"/>
      <c r="G275" s="441"/>
      <c r="H275" s="441"/>
      <c r="I275" s="441"/>
      <c r="J275" s="442"/>
    </row>
    <row r="277" spans="1:10" ht="15.6" x14ac:dyDescent="0.3">
      <c r="A277" s="376" t="s">
        <v>848</v>
      </c>
      <c r="B277" s="377"/>
      <c r="C277" s="377"/>
      <c r="D277" s="377"/>
      <c r="E277" s="377"/>
      <c r="F277" s="377"/>
      <c r="G277" s="377"/>
      <c r="H277" s="374" t="str">
        <f>'CONTACT INFORMATION'!$A$24</f>
        <v>Napa</v>
      </c>
      <c r="I277" s="374"/>
      <c r="J277" s="375"/>
    </row>
    <row r="278" spans="1:10" ht="15.6" x14ac:dyDescent="0.3">
      <c r="A278" s="57"/>
      <c r="B278" s="57"/>
      <c r="C278" s="57"/>
      <c r="D278" s="57"/>
      <c r="E278" s="57"/>
      <c r="F278" s="57"/>
      <c r="G278" s="57"/>
      <c r="H278" s="57"/>
      <c r="I278" s="57"/>
      <c r="J278" s="57"/>
    </row>
    <row r="279" spans="1:10" ht="13.8" x14ac:dyDescent="0.25">
      <c r="A279" s="466" t="s">
        <v>902</v>
      </c>
      <c r="B279" s="467"/>
      <c r="C279" s="467"/>
      <c r="D279" s="467"/>
      <c r="E279" s="467"/>
      <c r="F279" s="467"/>
      <c r="G279" s="467"/>
      <c r="H279" s="467"/>
      <c r="I279" s="467"/>
      <c r="J279" s="468"/>
    </row>
    <row r="280" spans="1:10" ht="13.2" customHeight="1" x14ac:dyDescent="0.25">
      <c r="A280" s="469" t="s">
        <v>854</v>
      </c>
      <c r="B280" s="500"/>
      <c r="C280" s="500"/>
      <c r="D280" s="501"/>
      <c r="E280" s="472"/>
      <c r="F280" s="473"/>
      <c r="G280" s="473"/>
      <c r="H280" s="473"/>
      <c r="I280" s="473"/>
      <c r="J280" s="474"/>
    </row>
    <row r="281" spans="1:10" ht="13.2" customHeight="1" x14ac:dyDescent="0.25">
      <c r="A281" s="478" t="s">
        <v>853</v>
      </c>
      <c r="B281" s="479"/>
      <c r="C281" s="479"/>
      <c r="D281" s="480"/>
      <c r="E281" s="475"/>
      <c r="F281" s="476"/>
      <c r="G281" s="476"/>
      <c r="H281" s="476"/>
      <c r="I281" s="476"/>
      <c r="J281" s="477"/>
    </row>
    <row r="282" spans="1:10" x14ac:dyDescent="0.25">
      <c r="A282" s="491" t="s">
        <v>808</v>
      </c>
      <c r="B282" s="492"/>
      <c r="C282" s="492"/>
      <c r="D282" s="493"/>
      <c r="E282" s="484"/>
      <c r="F282" s="485"/>
      <c r="G282" s="485"/>
      <c r="H282" s="485"/>
      <c r="I282" s="485"/>
      <c r="J282" s="486"/>
    </row>
    <row r="283" spans="1:10" ht="13.2" customHeight="1" x14ac:dyDescent="0.25">
      <c r="A283" s="58"/>
      <c r="B283" s="59"/>
      <c r="C283" s="59"/>
      <c r="D283" s="59"/>
      <c r="E283" s="556" t="s">
        <v>535</v>
      </c>
      <c r="F283" s="556"/>
      <c r="G283" s="556" t="s">
        <v>533</v>
      </c>
      <c r="H283" s="556"/>
      <c r="I283" s="557" t="s">
        <v>849</v>
      </c>
      <c r="J283" s="558"/>
    </row>
    <row r="284" spans="1:10" x14ac:dyDescent="0.25">
      <c r="A284" s="455" t="s">
        <v>527</v>
      </c>
      <c r="B284" s="456"/>
      <c r="C284" s="456"/>
      <c r="D284" s="457"/>
      <c r="E284" s="552"/>
      <c r="F284" s="553"/>
      <c r="G284" s="552"/>
      <c r="H284" s="553"/>
      <c r="I284" s="554"/>
      <c r="J284" s="555"/>
    </row>
    <row r="285" spans="1:10" x14ac:dyDescent="0.25">
      <c r="A285" s="460" t="s">
        <v>528</v>
      </c>
      <c r="B285" s="461"/>
      <c r="C285" s="461"/>
      <c r="D285" s="462"/>
      <c r="E285" s="540"/>
      <c r="F285" s="541"/>
      <c r="G285" s="542"/>
      <c r="H285" s="543"/>
      <c r="I285" s="546"/>
      <c r="J285" s="547"/>
    </row>
    <row r="286" spans="1:10" x14ac:dyDescent="0.25">
      <c r="A286" s="455" t="s">
        <v>529</v>
      </c>
      <c r="B286" s="456"/>
      <c r="C286" s="456"/>
      <c r="D286" s="457"/>
      <c r="E286" s="552"/>
      <c r="F286" s="553"/>
      <c r="G286" s="552"/>
      <c r="H286" s="553"/>
      <c r="I286" s="554"/>
      <c r="J286" s="555"/>
    </row>
    <row r="287" spans="1:10" x14ac:dyDescent="0.25">
      <c r="A287" s="460" t="s">
        <v>530</v>
      </c>
      <c r="B287" s="461"/>
      <c r="C287" s="461"/>
      <c r="D287" s="462"/>
      <c r="E287" s="540"/>
      <c r="F287" s="541"/>
      <c r="G287" s="542"/>
      <c r="H287" s="543"/>
      <c r="I287" s="546"/>
      <c r="J287" s="547"/>
    </row>
    <row r="288" spans="1:10" x14ac:dyDescent="0.25">
      <c r="A288" s="455" t="s">
        <v>531</v>
      </c>
      <c r="B288" s="456"/>
      <c r="C288" s="456"/>
      <c r="D288" s="457"/>
      <c r="E288" s="552"/>
      <c r="F288" s="553"/>
      <c r="G288" s="552"/>
      <c r="H288" s="553"/>
      <c r="I288" s="554"/>
      <c r="J288" s="555"/>
    </row>
    <row r="289" spans="1:10" x14ac:dyDescent="0.25">
      <c r="A289" s="460" t="s">
        <v>532</v>
      </c>
      <c r="B289" s="461"/>
      <c r="C289" s="461"/>
      <c r="D289" s="462"/>
      <c r="E289" s="540"/>
      <c r="F289" s="541"/>
      <c r="G289" s="542"/>
      <c r="H289" s="543"/>
      <c r="I289" s="546"/>
      <c r="J289" s="547"/>
    </row>
    <row r="290" spans="1:10" x14ac:dyDescent="0.25">
      <c r="A290" s="455" t="s">
        <v>537</v>
      </c>
      <c r="B290" s="456"/>
      <c r="C290" s="456"/>
      <c r="D290" s="457"/>
      <c r="E290" s="548"/>
      <c r="F290" s="549"/>
      <c r="G290" s="548"/>
      <c r="H290" s="549"/>
      <c r="I290" s="550"/>
      <c r="J290" s="551"/>
    </row>
    <row r="291" spans="1:10" x14ac:dyDescent="0.25">
      <c r="A291" s="443"/>
      <c r="B291" s="444"/>
      <c r="C291" s="444"/>
      <c r="D291" s="445"/>
      <c r="E291" s="540"/>
      <c r="F291" s="541"/>
      <c r="G291" s="542"/>
      <c r="H291" s="543"/>
      <c r="I291" s="542"/>
      <c r="J291" s="543"/>
    </row>
    <row r="292" spans="1:10" x14ac:dyDescent="0.25">
      <c r="A292" s="443"/>
      <c r="B292" s="444"/>
      <c r="C292" s="444"/>
      <c r="D292" s="445"/>
      <c r="E292" s="540"/>
      <c r="F292" s="541"/>
      <c r="G292" s="542"/>
      <c r="H292" s="543"/>
      <c r="I292" s="542"/>
      <c r="J292" s="543"/>
    </row>
    <row r="293" spans="1:10" x14ac:dyDescent="0.25">
      <c r="A293" s="443"/>
      <c r="B293" s="444"/>
      <c r="C293" s="444"/>
      <c r="D293" s="445"/>
      <c r="E293" s="540"/>
      <c r="F293" s="541"/>
      <c r="G293" s="542"/>
      <c r="H293" s="543"/>
      <c r="I293" s="542"/>
      <c r="J293" s="543"/>
    </row>
    <row r="294" spans="1:10" x14ac:dyDescent="0.25">
      <c r="A294" s="448" t="s">
        <v>534</v>
      </c>
      <c r="B294" s="449"/>
      <c r="C294" s="449"/>
      <c r="D294" s="450"/>
      <c r="E294" s="544">
        <f>SUM(E284:E293)</f>
        <v>0</v>
      </c>
      <c r="F294" s="545"/>
      <c r="G294" s="544">
        <f>SUM(G284:G293)</f>
        <v>0</v>
      </c>
      <c r="H294" s="545"/>
      <c r="I294" s="544">
        <f>SUM(I284:I293)</f>
        <v>0</v>
      </c>
      <c r="J294" s="545"/>
    </row>
    <row r="295" spans="1:10" ht="13.2" customHeight="1" x14ac:dyDescent="0.25">
      <c r="A295" s="452" t="s">
        <v>861</v>
      </c>
      <c r="B295" s="534"/>
      <c r="C295" s="534"/>
      <c r="D295" s="534"/>
      <c r="E295" s="534"/>
      <c r="F295" s="534"/>
      <c r="G295" s="534"/>
      <c r="H295" s="534"/>
      <c r="I295" s="534"/>
      <c r="J295" s="535"/>
    </row>
    <row r="296" spans="1:10" ht="13.2" customHeight="1" x14ac:dyDescent="0.25">
      <c r="A296" s="429" t="s">
        <v>862</v>
      </c>
      <c r="B296" s="536"/>
      <c r="C296" s="536"/>
      <c r="D296" s="536"/>
      <c r="E296" s="536"/>
      <c r="F296" s="536"/>
      <c r="G296" s="536"/>
      <c r="H296" s="536"/>
      <c r="I296" s="536"/>
      <c r="J296" s="537"/>
    </row>
    <row r="297" spans="1:10" ht="13.2" customHeight="1" x14ac:dyDescent="0.25">
      <c r="A297" s="429" t="s">
        <v>863</v>
      </c>
      <c r="B297" s="536"/>
      <c r="C297" s="536"/>
      <c r="D297" s="536"/>
      <c r="E297" s="536"/>
      <c r="F297" s="536"/>
      <c r="G297" s="536"/>
      <c r="H297" s="536"/>
      <c r="I297" s="536"/>
      <c r="J297" s="537"/>
    </row>
    <row r="298" spans="1:10" ht="13.2" customHeight="1" x14ac:dyDescent="0.25">
      <c r="A298" s="432" t="s">
        <v>864</v>
      </c>
      <c r="B298" s="538"/>
      <c r="C298" s="538"/>
      <c r="D298" s="538"/>
      <c r="E298" s="538"/>
      <c r="F298" s="538"/>
      <c r="G298" s="538"/>
      <c r="H298" s="538"/>
      <c r="I298" s="538"/>
      <c r="J298" s="539"/>
    </row>
    <row r="299" spans="1:10" ht="13.2" customHeight="1" x14ac:dyDescent="0.25">
      <c r="A299" s="518"/>
      <c r="B299" s="519"/>
      <c r="C299" s="519"/>
      <c r="D299" s="519"/>
      <c r="E299" s="519"/>
      <c r="F299" s="519"/>
      <c r="G299" s="519"/>
      <c r="H299" s="519"/>
      <c r="I299" s="519"/>
      <c r="J299" s="520"/>
    </row>
    <row r="300" spans="1:10" x14ac:dyDescent="0.25">
      <c r="A300" s="521"/>
      <c r="B300" s="522"/>
      <c r="C300" s="522"/>
      <c r="D300" s="522"/>
      <c r="E300" s="522"/>
      <c r="F300" s="522"/>
      <c r="G300" s="522"/>
      <c r="H300" s="522"/>
      <c r="I300" s="522"/>
      <c r="J300" s="523"/>
    </row>
    <row r="301" spans="1:10" x14ac:dyDescent="0.25">
      <c r="A301" s="521"/>
      <c r="B301" s="522"/>
      <c r="C301" s="522"/>
      <c r="D301" s="522"/>
      <c r="E301" s="522"/>
      <c r="F301" s="522"/>
      <c r="G301" s="522"/>
      <c r="H301" s="522"/>
      <c r="I301" s="522"/>
      <c r="J301" s="523"/>
    </row>
    <row r="302" spans="1:10" x14ac:dyDescent="0.25">
      <c r="A302" s="521"/>
      <c r="B302" s="522"/>
      <c r="C302" s="522"/>
      <c r="D302" s="522"/>
      <c r="E302" s="522"/>
      <c r="F302" s="522"/>
      <c r="G302" s="522"/>
      <c r="H302" s="522"/>
      <c r="I302" s="522"/>
      <c r="J302" s="523"/>
    </row>
    <row r="303" spans="1:10" x14ac:dyDescent="0.25">
      <c r="A303" s="521"/>
      <c r="B303" s="522"/>
      <c r="C303" s="522"/>
      <c r="D303" s="522"/>
      <c r="E303" s="522"/>
      <c r="F303" s="522"/>
      <c r="G303" s="522"/>
      <c r="H303" s="522"/>
      <c r="I303" s="522"/>
      <c r="J303" s="523"/>
    </row>
    <row r="304" spans="1:10" x14ac:dyDescent="0.25">
      <c r="A304" s="521"/>
      <c r="B304" s="522"/>
      <c r="C304" s="522"/>
      <c r="D304" s="522"/>
      <c r="E304" s="522"/>
      <c r="F304" s="522"/>
      <c r="G304" s="522"/>
      <c r="H304" s="522"/>
      <c r="I304" s="522"/>
      <c r="J304" s="523"/>
    </row>
    <row r="305" spans="1:10" x14ac:dyDescent="0.25">
      <c r="A305" s="521"/>
      <c r="B305" s="522"/>
      <c r="C305" s="522"/>
      <c r="D305" s="522"/>
      <c r="E305" s="522"/>
      <c r="F305" s="522"/>
      <c r="G305" s="522"/>
      <c r="H305" s="522"/>
      <c r="I305" s="522"/>
      <c r="J305" s="523"/>
    </row>
    <row r="306" spans="1:10" x14ac:dyDescent="0.25">
      <c r="A306" s="521"/>
      <c r="B306" s="522"/>
      <c r="C306" s="522"/>
      <c r="D306" s="522"/>
      <c r="E306" s="522"/>
      <c r="F306" s="522"/>
      <c r="G306" s="522"/>
      <c r="H306" s="522"/>
      <c r="I306" s="522"/>
      <c r="J306" s="523"/>
    </row>
    <row r="307" spans="1:10" x14ac:dyDescent="0.25">
      <c r="A307" s="521"/>
      <c r="B307" s="522"/>
      <c r="C307" s="522"/>
      <c r="D307" s="522"/>
      <c r="E307" s="522"/>
      <c r="F307" s="522"/>
      <c r="G307" s="522"/>
      <c r="H307" s="522"/>
      <c r="I307" s="522"/>
      <c r="J307" s="523"/>
    </row>
    <row r="308" spans="1:10" x14ac:dyDescent="0.25">
      <c r="A308" s="521"/>
      <c r="B308" s="522"/>
      <c r="C308" s="522"/>
      <c r="D308" s="522"/>
      <c r="E308" s="522"/>
      <c r="F308" s="522"/>
      <c r="G308" s="522"/>
      <c r="H308" s="522"/>
      <c r="I308" s="522"/>
      <c r="J308" s="523"/>
    </row>
    <row r="309" spans="1:10" x14ac:dyDescent="0.25">
      <c r="A309" s="521"/>
      <c r="B309" s="522"/>
      <c r="C309" s="522"/>
      <c r="D309" s="522"/>
      <c r="E309" s="522"/>
      <c r="F309" s="522"/>
      <c r="G309" s="522"/>
      <c r="H309" s="522"/>
      <c r="I309" s="522"/>
      <c r="J309" s="523"/>
    </row>
    <row r="310" spans="1:10" x14ac:dyDescent="0.25">
      <c r="A310" s="521"/>
      <c r="B310" s="522"/>
      <c r="C310" s="522"/>
      <c r="D310" s="522"/>
      <c r="E310" s="522"/>
      <c r="F310" s="522"/>
      <c r="G310" s="522"/>
      <c r="H310" s="522"/>
      <c r="I310" s="522"/>
      <c r="J310" s="523"/>
    </row>
    <row r="311" spans="1:10" x14ac:dyDescent="0.25">
      <c r="A311" s="521"/>
      <c r="B311" s="522"/>
      <c r="C311" s="522"/>
      <c r="D311" s="522"/>
      <c r="E311" s="522"/>
      <c r="F311" s="522"/>
      <c r="G311" s="522"/>
      <c r="H311" s="522"/>
      <c r="I311" s="522"/>
      <c r="J311" s="523"/>
    </row>
    <row r="312" spans="1:10" x14ac:dyDescent="0.25">
      <c r="A312" s="521"/>
      <c r="B312" s="522"/>
      <c r="C312" s="522"/>
      <c r="D312" s="522"/>
      <c r="E312" s="522"/>
      <c r="F312" s="522"/>
      <c r="G312" s="522"/>
      <c r="H312" s="522"/>
      <c r="I312" s="522"/>
      <c r="J312" s="523"/>
    </row>
    <row r="313" spans="1:10" x14ac:dyDescent="0.25">
      <c r="A313" s="521"/>
      <c r="B313" s="522"/>
      <c r="C313" s="522"/>
      <c r="D313" s="522"/>
      <c r="E313" s="522"/>
      <c r="F313" s="522"/>
      <c r="G313" s="522"/>
      <c r="H313" s="522"/>
      <c r="I313" s="522"/>
      <c r="J313" s="523"/>
    </row>
    <row r="314" spans="1:10" x14ac:dyDescent="0.25">
      <c r="A314" s="521"/>
      <c r="B314" s="522"/>
      <c r="C314" s="522"/>
      <c r="D314" s="522"/>
      <c r="E314" s="522"/>
      <c r="F314" s="522"/>
      <c r="G314" s="522"/>
      <c r="H314" s="522"/>
      <c r="I314" s="522"/>
      <c r="J314" s="523"/>
    </row>
    <row r="315" spans="1:10" x14ac:dyDescent="0.25">
      <c r="A315" s="521"/>
      <c r="B315" s="522"/>
      <c r="C315" s="522"/>
      <c r="D315" s="522"/>
      <c r="E315" s="522"/>
      <c r="F315" s="522"/>
      <c r="G315" s="522"/>
      <c r="H315" s="522"/>
      <c r="I315" s="522"/>
      <c r="J315" s="523"/>
    </row>
    <row r="316" spans="1:10" x14ac:dyDescent="0.25">
      <c r="A316" s="521"/>
      <c r="B316" s="522"/>
      <c r="C316" s="522"/>
      <c r="D316" s="522"/>
      <c r="E316" s="522"/>
      <c r="F316" s="522"/>
      <c r="G316" s="522"/>
      <c r="H316" s="522"/>
      <c r="I316" s="522"/>
      <c r="J316" s="523"/>
    </row>
    <row r="317" spans="1:10" x14ac:dyDescent="0.25">
      <c r="A317" s="521"/>
      <c r="B317" s="522"/>
      <c r="C317" s="522"/>
      <c r="D317" s="522"/>
      <c r="E317" s="522"/>
      <c r="F317" s="522"/>
      <c r="G317" s="522"/>
      <c r="H317" s="522"/>
      <c r="I317" s="522"/>
      <c r="J317" s="523"/>
    </row>
    <row r="318" spans="1:10" x14ac:dyDescent="0.25">
      <c r="A318" s="521"/>
      <c r="B318" s="522"/>
      <c r="C318" s="522"/>
      <c r="D318" s="522"/>
      <c r="E318" s="522"/>
      <c r="F318" s="522"/>
      <c r="G318" s="522"/>
      <c r="H318" s="522"/>
      <c r="I318" s="522"/>
      <c r="J318" s="523"/>
    </row>
    <row r="319" spans="1:10" x14ac:dyDescent="0.25">
      <c r="A319" s="521"/>
      <c r="B319" s="522"/>
      <c r="C319" s="522"/>
      <c r="D319" s="522"/>
      <c r="E319" s="522"/>
      <c r="F319" s="522"/>
      <c r="G319" s="522"/>
      <c r="H319" s="522"/>
      <c r="I319" s="522"/>
      <c r="J319" s="523"/>
    </row>
    <row r="320" spans="1:10" x14ac:dyDescent="0.25">
      <c r="A320" s="521"/>
      <c r="B320" s="522"/>
      <c r="C320" s="522"/>
      <c r="D320" s="522"/>
      <c r="E320" s="522"/>
      <c r="F320" s="522"/>
      <c r="G320" s="522"/>
      <c r="H320" s="522"/>
      <c r="I320" s="522"/>
      <c r="J320" s="523"/>
    </row>
    <row r="321" spans="1:10" x14ac:dyDescent="0.25">
      <c r="A321" s="521"/>
      <c r="B321" s="522"/>
      <c r="C321" s="522"/>
      <c r="D321" s="522"/>
      <c r="E321" s="522"/>
      <c r="F321" s="522"/>
      <c r="G321" s="522"/>
      <c r="H321" s="522"/>
      <c r="I321" s="522"/>
      <c r="J321" s="523"/>
    </row>
    <row r="322" spans="1:10" x14ac:dyDescent="0.25">
      <c r="A322" s="521"/>
      <c r="B322" s="522"/>
      <c r="C322" s="522"/>
      <c r="D322" s="522"/>
      <c r="E322" s="522"/>
      <c r="F322" s="522"/>
      <c r="G322" s="522"/>
      <c r="H322" s="522"/>
      <c r="I322" s="522"/>
      <c r="J322" s="523"/>
    </row>
    <row r="323" spans="1:10" x14ac:dyDescent="0.25">
      <c r="A323" s="521"/>
      <c r="B323" s="522"/>
      <c r="C323" s="522"/>
      <c r="D323" s="522"/>
      <c r="E323" s="522"/>
      <c r="F323" s="522"/>
      <c r="G323" s="522"/>
      <c r="H323" s="522"/>
      <c r="I323" s="522"/>
      <c r="J323" s="523"/>
    </row>
    <row r="324" spans="1:10" x14ac:dyDescent="0.25">
      <c r="A324" s="521"/>
      <c r="B324" s="522"/>
      <c r="C324" s="522"/>
      <c r="D324" s="522"/>
      <c r="E324" s="522"/>
      <c r="F324" s="522"/>
      <c r="G324" s="522"/>
      <c r="H324" s="522"/>
      <c r="I324" s="522"/>
      <c r="J324" s="523"/>
    </row>
    <row r="325" spans="1:10" x14ac:dyDescent="0.25">
      <c r="A325" s="521"/>
      <c r="B325" s="522"/>
      <c r="C325" s="522"/>
      <c r="D325" s="522"/>
      <c r="E325" s="522"/>
      <c r="F325" s="522"/>
      <c r="G325" s="522"/>
      <c r="H325" s="522"/>
      <c r="I325" s="522"/>
      <c r="J325" s="523"/>
    </row>
    <row r="326" spans="1:10" x14ac:dyDescent="0.25">
      <c r="A326" s="521"/>
      <c r="B326" s="522"/>
      <c r="C326" s="522"/>
      <c r="D326" s="522"/>
      <c r="E326" s="522"/>
      <c r="F326" s="522"/>
      <c r="G326" s="522"/>
      <c r="H326" s="522"/>
      <c r="I326" s="522"/>
      <c r="J326" s="523"/>
    </row>
    <row r="327" spans="1:10" x14ac:dyDescent="0.25">
      <c r="A327" s="521"/>
      <c r="B327" s="522"/>
      <c r="C327" s="522"/>
      <c r="D327" s="522"/>
      <c r="E327" s="522"/>
      <c r="F327" s="522"/>
      <c r="G327" s="522"/>
      <c r="H327" s="522"/>
      <c r="I327" s="522"/>
      <c r="J327" s="523"/>
    </row>
    <row r="328" spans="1:10" x14ac:dyDescent="0.25">
      <c r="A328" s="524"/>
      <c r="B328" s="525"/>
      <c r="C328" s="525"/>
      <c r="D328" s="525"/>
      <c r="E328" s="525"/>
      <c r="F328" s="525"/>
      <c r="G328" s="525"/>
      <c r="H328" s="525"/>
      <c r="I328" s="525"/>
      <c r="J328" s="526"/>
    </row>
    <row r="329" spans="1:10" x14ac:dyDescent="0.25">
      <c r="A329" s="223"/>
      <c r="B329" s="223"/>
      <c r="C329" s="223"/>
      <c r="D329" s="223"/>
      <c r="E329" s="223"/>
      <c r="F329" s="223"/>
      <c r="G329" s="223"/>
      <c r="H329" s="223"/>
      <c r="I329" s="223"/>
      <c r="J329" s="223"/>
    </row>
    <row r="330" spans="1:10" ht="15.6" x14ac:dyDescent="0.3">
      <c r="A330" s="376" t="s">
        <v>848</v>
      </c>
      <c r="B330" s="377"/>
      <c r="C330" s="377"/>
      <c r="D330" s="377"/>
      <c r="E330" s="377"/>
      <c r="F330" s="377"/>
      <c r="G330" s="377"/>
      <c r="H330" s="374" t="str">
        <f>'CONTACT INFORMATION'!$A$24</f>
        <v>Napa</v>
      </c>
      <c r="I330" s="374"/>
      <c r="J330" s="375"/>
    </row>
    <row r="331" spans="1:10" ht="15.6" x14ac:dyDescent="0.3">
      <c r="A331" s="57"/>
      <c r="B331" s="57"/>
      <c r="C331" s="57"/>
      <c r="D331" s="57"/>
      <c r="E331" s="57"/>
      <c r="F331" s="57"/>
      <c r="G331" s="57"/>
      <c r="H331" s="57"/>
      <c r="I331" s="57"/>
      <c r="J331" s="57"/>
    </row>
    <row r="332" spans="1:10" ht="13.8" x14ac:dyDescent="0.25">
      <c r="A332" s="466" t="s">
        <v>903</v>
      </c>
      <c r="B332" s="467"/>
      <c r="C332" s="467"/>
      <c r="D332" s="467"/>
      <c r="E332" s="467"/>
      <c r="F332" s="467"/>
      <c r="G332" s="467"/>
      <c r="H332" s="467"/>
      <c r="I332" s="467"/>
      <c r="J332" s="468"/>
    </row>
    <row r="333" spans="1:10" ht="13.2" customHeight="1" x14ac:dyDescent="0.25">
      <c r="A333" s="469" t="s">
        <v>854</v>
      </c>
      <c r="B333" s="500"/>
      <c r="C333" s="500"/>
      <c r="D333" s="501"/>
      <c r="E333" s="472"/>
      <c r="F333" s="473"/>
      <c r="G333" s="473"/>
      <c r="H333" s="473"/>
      <c r="I333" s="473"/>
      <c r="J333" s="474"/>
    </row>
    <row r="334" spans="1:10" ht="13.2" customHeight="1" x14ac:dyDescent="0.25">
      <c r="A334" s="478" t="s">
        <v>853</v>
      </c>
      <c r="B334" s="479"/>
      <c r="C334" s="479"/>
      <c r="D334" s="480"/>
      <c r="E334" s="475"/>
      <c r="F334" s="476"/>
      <c r="G334" s="476"/>
      <c r="H334" s="476"/>
      <c r="I334" s="476"/>
      <c r="J334" s="477"/>
    </row>
    <row r="335" spans="1:10" x14ac:dyDescent="0.25">
      <c r="A335" s="491" t="s">
        <v>808</v>
      </c>
      <c r="B335" s="492"/>
      <c r="C335" s="492"/>
      <c r="D335" s="493"/>
      <c r="E335" s="484"/>
      <c r="F335" s="485"/>
      <c r="G335" s="485"/>
      <c r="H335" s="485"/>
      <c r="I335" s="485"/>
      <c r="J335" s="486"/>
    </row>
    <row r="336" spans="1:10" ht="13.2" customHeight="1" x14ac:dyDescent="0.25">
      <c r="A336" s="58"/>
      <c r="B336" s="59"/>
      <c r="C336" s="59"/>
      <c r="D336" s="59"/>
      <c r="E336" s="556" t="s">
        <v>535</v>
      </c>
      <c r="F336" s="556"/>
      <c r="G336" s="556" t="s">
        <v>533</v>
      </c>
      <c r="H336" s="556"/>
      <c r="I336" s="557" t="s">
        <v>849</v>
      </c>
      <c r="J336" s="558"/>
    </row>
    <row r="337" spans="1:10" x14ac:dyDescent="0.25">
      <c r="A337" s="455" t="s">
        <v>527</v>
      </c>
      <c r="B337" s="456"/>
      <c r="C337" s="456"/>
      <c r="D337" s="457"/>
      <c r="E337" s="552"/>
      <c r="F337" s="553"/>
      <c r="G337" s="552"/>
      <c r="H337" s="553"/>
      <c r="I337" s="554"/>
      <c r="J337" s="555"/>
    </row>
    <row r="338" spans="1:10" x14ac:dyDescent="0.25">
      <c r="A338" s="460" t="s">
        <v>528</v>
      </c>
      <c r="B338" s="461"/>
      <c r="C338" s="461"/>
      <c r="D338" s="462"/>
      <c r="E338" s="540"/>
      <c r="F338" s="541"/>
      <c r="G338" s="542"/>
      <c r="H338" s="543"/>
      <c r="I338" s="546"/>
      <c r="J338" s="547"/>
    </row>
    <row r="339" spans="1:10" x14ac:dyDescent="0.25">
      <c r="A339" s="455" t="s">
        <v>529</v>
      </c>
      <c r="B339" s="456"/>
      <c r="C339" s="456"/>
      <c r="D339" s="457"/>
      <c r="E339" s="552"/>
      <c r="F339" s="553"/>
      <c r="G339" s="552"/>
      <c r="H339" s="553"/>
      <c r="I339" s="554"/>
      <c r="J339" s="555"/>
    </row>
    <row r="340" spans="1:10" x14ac:dyDescent="0.25">
      <c r="A340" s="460" t="s">
        <v>530</v>
      </c>
      <c r="B340" s="461"/>
      <c r="C340" s="461"/>
      <c r="D340" s="462"/>
      <c r="E340" s="540"/>
      <c r="F340" s="541"/>
      <c r="G340" s="542"/>
      <c r="H340" s="543"/>
      <c r="I340" s="546"/>
      <c r="J340" s="547"/>
    </row>
    <row r="341" spans="1:10" x14ac:dyDescent="0.25">
      <c r="A341" s="455" t="s">
        <v>531</v>
      </c>
      <c r="B341" s="456"/>
      <c r="C341" s="456"/>
      <c r="D341" s="457"/>
      <c r="E341" s="552"/>
      <c r="F341" s="553"/>
      <c r="G341" s="552"/>
      <c r="H341" s="553"/>
      <c r="I341" s="554"/>
      <c r="J341" s="555"/>
    </row>
    <row r="342" spans="1:10" x14ac:dyDescent="0.25">
      <c r="A342" s="460" t="s">
        <v>532</v>
      </c>
      <c r="B342" s="461"/>
      <c r="C342" s="461"/>
      <c r="D342" s="462"/>
      <c r="E342" s="540"/>
      <c r="F342" s="541"/>
      <c r="G342" s="542"/>
      <c r="H342" s="543"/>
      <c r="I342" s="546"/>
      <c r="J342" s="547"/>
    </row>
    <row r="343" spans="1:10" x14ac:dyDescent="0.25">
      <c r="A343" s="455" t="s">
        <v>537</v>
      </c>
      <c r="B343" s="456"/>
      <c r="C343" s="456"/>
      <c r="D343" s="457"/>
      <c r="E343" s="548"/>
      <c r="F343" s="549"/>
      <c r="G343" s="548"/>
      <c r="H343" s="549"/>
      <c r="I343" s="550"/>
      <c r="J343" s="551"/>
    </row>
    <row r="344" spans="1:10" x14ac:dyDescent="0.25">
      <c r="A344" s="443"/>
      <c r="B344" s="444"/>
      <c r="C344" s="444"/>
      <c r="D344" s="445"/>
      <c r="E344" s="540"/>
      <c r="F344" s="541"/>
      <c r="G344" s="542"/>
      <c r="H344" s="543"/>
      <c r="I344" s="542"/>
      <c r="J344" s="543"/>
    </row>
    <row r="345" spans="1:10" x14ac:dyDescent="0.25">
      <c r="A345" s="443"/>
      <c r="B345" s="444"/>
      <c r="C345" s="444"/>
      <c r="D345" s="445"/>
      <c r="E345" s="540"/>
      <c r="F345" s="541"/>
      <c r="G345" s="542"/>
      <c r="H345" s="543"/>
      <c r="I345" s="542"/>
      <c r="J345" s="543"/>
    </row>
    <row r="346" spans="1:10" x14ac:dyDescent="0.25">
      <c r="A346" s="443"/>
      <c r="B346" s="444"/>
      <c r="C346" s="444"/>
      <c r="D346" s="445"/>
      <c r="E346" s="540"/>
      <c r="F346" s="541"/>
      <c r="G346" s="542"/>
      <c r="H346" s="543"/>
      <c r="I346" s="542"/>
      <c r="J346" s="543"/>
    </row>
    <row r="347" spans="1:10" x14ac:dyDescent="0.25">
      <c r="A347" s="448" t="s">
        <v>534</v>
      </c>
      <c r="B347" s="449"/>
      <c r="C347" s="449"/>
      <c r="D347" s="450"/>
      <c r="E347" s="544">
        <f>SUM(E337:E346)</f>
        <v>0</v>
      </c>
      <c r="F347" s="545"/>
      <c r="G347" s="544">
        <f>SUM(G337:G346)</f>
        <v>0</v>
      </c>
      <c r="H347" s="545"/>
      <c r="I347" s="544">
        <f>SUM(I337:I346)</f>
        <v>0</v>
      </c>
      <c r="J347" s="545"/>
    </row>
    <row r="348" spans="1:10" ht="13.2" customHeight="1" x14ac:dyDescent="0.25">
      <c r="A348" s="452" t="s">
        <v>861</v>
      </c>
      <c r="B348" s="534"/>
      <c r="C348" s="534"/>
      <c r="D348" s="534"/>
      <c r="E348" s="534"/>
      <c r="F348" s="534"/>
      <c r="G348" s="534"/>
      <c r="H348" s="534"/>
      <c r="I348" s="534"/>
      <c r="J348" s="535"/>
    </row>
    <row r="349" spans="1:10" ht="13.2" customHeight="1" x14ac:dyDescent="0.25">
      <c r="A349" s="429" t="s">
        <v>862</v>
      </c>
      <c r="B349" s="536"/>
      <c r="C349" s="536"/>
      <c r="D349" s="536"/>
      <c r="E349" s="536"/>
      <c r="F349" s="536"/>
      <c r="G349" s="536"/>
      <c r="H349" s="536"/>
      <c r="I349" s="536"/>
      <c r="J349" s="537"/>
    </row>
    <row r="350" spans="1:10" ht="13.2" customHeight="1" x14ac:dyDescent="0.25">
      <c r="A350" s="429" t="s">
        <v>863</v>
      </c>
      <c r="B350" s="536"/>
      <c r="C350" s="536"/>
      <c r="D350" s="536"/>
      <c r="E350" s="536"/>
      <c r="F350" s="536"/>
      <c r="G350" s="536"/>
      <c r="H350" s="536"/>
      <c r="I350" s="536"/>
      <c r="J350" s="537"/>
    </row>
    <row r="351" spans="1:10" ht="13.2" customHeight="1" x14ac:dyDescent="0.25">
      <c r="A351" s="432" t="s">
        <v>864</v>
      </c>
      <c r="B351" s="538"/>
      <c r="C351" s="538"/>
      <c r="D351" s="538"/>
      <c r="E351" s="538"/>
      <c r="F351" s="538"/>
      <c r="G351" s="538"/>
      <c r="H351" s="538"/>
      <c r="I351" s="538"/>
      <c r="J351" s="539"/>
    </row>
    <row r="352" spans="1:10" x14ac:dyDescent="0.25">
      <c r="A352" s="518"/>
      <c r="B352" s="519"/>
      <c r="C352" s="519"/>
      <c r="D352" s="519"/>
      <c r="E352" s="519"/>
      <c r="F352" s="519"/>
      <c r="G352" s="519"/>
      <c r="H352" s="519"/>
      <c r="I352" s="519"/>
      <c r="J352" s="520"/>
    </row>
    <row r="353" spans="1:10" x14ac:dyDescent="0.25">
      <c r="A353" s="521"/>
      <c r="B353" s="522"/>
      <c r="C353" s="522"/>
      <c r="D353" s="522"/>
      <c r="E353" s="522"/>
      <c r="F353" s="522"/>
      <c r="G353" s="522"/>
      <c r="H353" s="522"/>
      <c r="I353" s="522"/>
      <c r="J353" s="523"/>
    </row>
    <row r="354" spans="1:10" x14ac:dyDescent="0.25">
      <c r="A354" s="521"/>
      <c r="B354" s="522"/>
      <c r="C354" s="522"/>
      <c r="D354" s="522"/>
      <c r="E354" s="522"/>
      <c r="F354" s="522"/>
      <c r="G354" s="522"/>
      <c r="H354" s="522"/>
      <c r="I354" s="522"/>
      <c r="J354" s="523"/>
    </row>
    <row r="355" spans="1:10" x14ac:dyDescent="0.25">
      <c r="A355" s="521"/>
      <c r="B355" s="522"/>
      <c r="C355" s="522"/>
      <c r="D355" s="522"/>
      <c r="E355" s="522"/>
      <c r="F355" s="522"/>
      <c r="G355" s="522"/>
      <c r="H355" s="522"/>
      <c r="I355" s="522"/>
      <c r="J355" s="523"/>
    </row>
    <row r="356" spans="1:10" x14ac:dyDescent="0.25">
      <c r="A356" s="521"/>
      <c r="B356" s="522"/>
      <c r="C356" s="522"/>
      <c r="D356" s="522"/>
      <c r="E356" s="522"/>
      <c r="F356" s="522"/>
      <c r="G356" s="522"/>
      <c r="H356" s="522"/>
      <c r="I356" s="522"/>
      <c r="J356" s="523"/>
    </row>
    <row r="357" spans="1:10" x14ac:dyDescent="0.25">
      <c r="A357" s="521"/>
      <c r="B357" s="522"/>
      <c r="C357" s="522"/>
      <c r="D357" s="522"/>
      <c r="E357" s="522"/>
      <c r="F357" s="522"/>
      <c r="G357" s="522"/>
      <c r="H357" s="522"/>
      <c r="I357" s="522"/>
      <c r="J357" s="523"/>
    </row>
    <row r="358" spans="1:10" x14ac:dyDescent="0.25">
      <c r="A358" s="521"/>
      <c r="B358" s="522"/>
      <c r="C358" s="522"/>
      <c r="D358" s="522"/>
      <c r="E358" s="522"/>
      <c r="F358" s="522"/>
      <c r="G358" s="522"/>
      <c r="H358" s="522"/>
      <c r="I358" s="522"/>
      <c r="J358" s="523"/>
    </row>
    <row r="359" spans="1:10" x14ac:dyDescent="0.25">
      <c r="A359" s="521"/>
      <c r="B359" s="522"/>
      <c r="C359" s="522"/>
      <c r="D359" s="522"/>
      <c r="E359" s="522"/>
      <c r="F359" s="522"/>
      <c r="G359" s="522"/>
      <c r="H359" s="522"/>
      <c r="I359" s="522"/>
      <c r="J359" s="523"/>
    </row>
    <row r="360" spans="1:10" x14ac:dyDescent="0.25">
      <c r="A360" s="521"/>
      <c r="B360" s="522"/>
      <c r="C360" s="522"/>
      <c r="D360" s="522"/>
      <c r="E360" s="522"/>
      <c r="F360" s="522"/>
      <c r="G360" s="522"/>
      <c r="H360" s="522"/>
      <c r="I360" s="522"/>
      <c r="J360" s="523"/>
    </row>
    <row r="361" spans="1:10" x14ac:dyDescent="0.25">
      <c r="A361" s="521"/>
      <c r="B361" s="522"/>
      <c r="C361" s="522"/>
      <c r="D361" s="522"/>
      <c r="E361" s="522"/>
      <c r="F361" s="522"/>
      <c r="G361" s="522"/>
      <c r="H361" s="522"/>
      <c r="I361" s="522"/>
      <c r="J361" s="523"/>
    </row>
    <row r="362" spans="1:10" x14ac:dyDescent="0.25">
      <c r="A362" s="521"/>
      <c r="B362" s="522"/>
      <c r="C362" s="522"/>
      <c r="D362" s="522"/>
      <c r="E362" s="522"/>
      <c r="F362" s="522"/>
      <c r="G362" s="522"/>
      <c r="H362" s="522"/>
      <c r="I362" s="522"/>
      <c r="J362" s="523"/>
    </row>
    <row r="363" spans="1:10" x14ac:dyDescent="0.25">
      <c r="A363" s="521"/>
      <c r="B363" s="522"/>
      <c r="C363" s="522"/>
      <c r="D363" s="522"/>
      <c r="E363" s="522"/>
      <c r="F363" s="522"/>
      <c r="G363" s="522"/>
      <c r="H363" s="522"/>
      <c r="I363" s="522"/>
      <c r="J363" s="523"/>
    </row>
    <row r="364" spans="1:10" x14ac:dyDescent="0.25">
      <c r="A364" s="521"/>
      <c r="B364" s="522"/>
      <c r="C364" s="522"/>
      <c r="D364" s="522"/>
      <c r="E364" s="522"/>
      <c r="F364" s="522"/>
      <c r="G364" s="522"/>
      <c r="H364" s="522"/>
      <c r="I364" s="522"/>
      <c r="J364" s="523"/>
    </row>
    <row r="365" spans="1:10" x14ac:dyDescent="0.25">
      <c r="A365" s="521"/>
      <c r="B365" s="522"/>
      <c r="C365" s="522"/>
      <c r="D365" s="522"/>
      <c r="E365" s="522"/>
      <c r="F365" s="522"/>
      <c r="G365" s="522"/>
      <c r="H365" s="522"/>
      <c r="I365" s="522"/>
      <c r="J365" s="523"/>
    </row>
    <row r="366" spans="1:10" x14ac:dyDescent="0.25">
      <c r="A366" s="521"/>
      <c r="B366" s="522"/>
      <c r="C366" s="522"/>
      <c r="D366" s="522"/>
      <c r="E366" s="522"/>
      <c r="F366" s="522"/>
      <c r="G366" s="522"/>
      <c r="H366" s="522"/>
      <c r="I366" s="522"/>
      <c r="J366" s="523"/>
    </row>
    <row r="367" spans="1:10" x14ac:dyDescent="0.25">
      <c r="A367" s="521"/>
      <c r="B367" s="522"/>
      <c r="C367" s="522"/>
      <c r="D367" s="522"/>
      <c r="E367" s="522"/>
      <c r="F367" s="522"/>
      <c r="G367" s="522"/>
      <c r="H367" s="522"/>
      <c r="I367" s="522"/>
      <c r="J367" s="523"/>
    </row>
    <row r="368" spans="1:10" x14ac:dyDescent="0.25">
      <c r="A368" s="521"/>
      <c r="B368" s="522"/>
      <c r="C368" s="522"/>
      <c r="D368" s="522"/>
      <c r="E368" s="522"/>
      <c r="F368" s="522"/>
      <c r="G368" s="522"/>
      <c r="H368" s="522"/>
      <c r="I368" s="522"/>
      <c r="J368" s="523"/>
    </row>
    <row r="369" spans="1:10" x14ac:dyDescent="0.25">
      <c r="A369" s="521"/>
      <c r="B369" s="522"/>
      <c r="C369" s="522"/>
      <c r="D369" s="522"/>
      <c r="E369" s="522"/>
      <c r="F369" s="522"/>
      <c r="G369" s="522"/>
      <c r="H369" s="522"/>
      <c r="I369" s="522"/>
      <c r="J369" s="523"/>
    </row>
    <row r="370" spans="1:10" x14ac:dyDescent="0.25">
      <c r="A370" s="521"/>
      <c r="B370" s="522"/>
      <c r="C370" s="522"/>
      <c r="D370" s="522"/>
      <c r="E370" s="522"/>
      <c r="F370" s="522"/>
      <c r="G370" s="522"/>
      <c r="H370" s="522"/>
      <c r="I370" s="522"/>
      <c r="J370" s="523"/>
    </row>
    <row r="371" spans="1:10" x14ac:dyDescent="0.25">
      <c r="A371" s="521"/>
      <c r="B371" s="522"/>
      <c r="C371" s="522"/>
      <c r="D371" s="522"/>
      <c r="E371" s="522"/>
      <c r="F371" s="522"/>
      <c r="G371" s="522"/>
      <c r="H371" s="522"/>
      <c r="I371" s="522"/>
      <c r="J371" s="523"/>
    </row>
    <row r="372" spans="1:10" x14ac:dyDescent="0.25">
      <c r="A372" s="521"/>
      <c r="B372" s="522"/>
      <c r="C372" s="522"/>
      <c r="D372" s="522"/>
      <c r="E372" s="522"/>
      <c r="F372" s="522"/>
      <c r="G372" s="522"/>
      <c r="H372" s="522"/>
      <c r="I372" s="522"/>
      <c r="J372" s="523"/>
    </row>
    <row r="373" spans="1:10" x14ac:dyDescent="0.25">
      <c r="A373" s="521"/>
      <c r="B373" s="522"/>
      <c r="C373" s="522"/>
      <c r="D373" s="522"/>
      <c r="E373" s="522"/>
      <c r="F373" s="522"/>
      <c r="G373" s="522"/>
      <c r="H373" s="522"/>
      <c r="I373" s="522"/>
      <c r="J373" s="523"/>
    </row>
    <row r="374" spans="1:10" x14ac:dyDescent="0.25">
      <c r="A374" s="521"/>
      <c r="B374" s="522"/>
      <c r="C374" s="522"/>
      <c r="D374" s="522"/>
      <c r="E374" s="522"/>
      <c r="F374" s="522"/>
      <c r="G374" s="522"/>
      <c r="H374" s="522"/>
      <c r="I374" s="522"/>
      <c r="J374" s="523"/>
    </row>
    <row r="375" spans="1:10" x14ac:dyDescent="0.25">
      <c r="A375" s="521"/>
      <c r="B375" s="522"/>
      <c r="C375" s="522"/>
      <c r="D375" s="522"/>
      <c r="E375" s="522"/>
      <c r="F375" s="522"/>
      <c r="G375" s="522"/>
      <c r="H375" s="522"/>
      <c r="I375" s="522"/>
      <c r="J375" s="523"/>
    </row>
    <row r="376" spans="1:10" x14ac:dyDescent="0.25">
      <c r="A376" s="521"/>
      <c r="B376" s="522"/>
      <c r="C376" s="522"/>
      <c r="D376" s="522"/>
      <c r="E376" s="522"/>
      <c r="F376" s="522"/>
      <c r="G376" s="522"/>
      <c r="H376" s="522"/>
      <c r="I376" s="522"/>
      <c r="J376" s="523"/>
    </row>
    <row r="377" spans="1:10" x14ac:dyDescent="0.25">
      <c r="A377" s="521"/>
      <c r="B377" s="522"/>
      <c r="C377" s="522"/>
      <c r="D377" s="522"/>
      <c r="E377" s="522"/>
      <c r="F377" s="522"/>
      <c r="G377" s="522"/>
      <c r="H377" s="522"/>
      <c r="I377" s="522"/>
      <c r="J377" s="523"/>
    </row>
    <row r="378" spans="1:10" x14ac:dyDescent="0.25">
      <c r="A378" s="521"/>
      <c r="B378" s="522"/>
      <c r="C378" s="522"/>
      <c r="D378" s="522"/>
      <c r="E378" s="522"/>
      <c r="F378" s="522"/>
      <c r="G378" s="522"/>
      <c r="H378" s="522"/>
      <c r="I378" s="522"/>
      <c r="J378" s="523"/>
    </row>
    <row r="379" spans="1:10" x14ac:dyDescent="0.25">
      <c r="A379" s="521"/>
      <c r="B379" s="522"/>
      <c r="C379" s="522"/>
      <c r="D379" s="522"/>
      <c r="E379" s="522"/>
      <c r="F379" s="522"/>
      <c r="G379" s="522"/>
      <c r="H379" s="522"/>
      <c r="I379" s="522"/>
      <c r="J379" s="523"/>
    </row>
    <row r="380" spans="1:10" x14ac:dyDescent="0.25">
      <c r="A380" s="521"/>
      <c r="B380" s="522"/>
      <c r="C380" s="522"/>
      <c r="D380" s="522"/>
      <c r="E380" s="522"/>
      <c r="F380" s="522"/>
      <c r="G380" s="522"/>
      <c r="H380" s="522"/>
      <c r="I380" s="522"/>
      <c r="J380" s="523"/>
    </row>
    <row r="381" spans="1:10" x14ac:dyDescent="0.25">
      <c r="A381" s="521"/>
      <c r="B381" s="522"/>
      <c r="C381" s="522"/>
      <c r="D381" s="522"/>
      <c r="E381" s="522"/>
      <c r="F381" s="522"/>
      <c r="G381" s="522"/>
      <c r="H381" s="522"/>
      <c r="I381" s="522"/>
      <c r="J381" s="523"/>
    </row>
    <row r="382" spans="1:10" x14ac:dyDescent="0.25">
      <c r="A382" s="524"/>
      <c r="B382" s="525"/>
      <c r="C382" s="525"/>
      <c r="D382" s="525"/>
      <c r="E382" s="525"/>
      <c r="F382" s="525"/>
      <c r="G382" s="525"/>
      <c r="H382" s="525"/>
      <c r="I382" s="525"/>
      <c r="J382" s="526"/>
    </row>
    <row r="383" spans="1:10" x14ac:dyDescent="0.25">
      <c r="A383" s="46"/>
      <c r="B383" s="46"/>
      <c r="C383" s="46"/>
      <c r="D383" s="46"/>
      <c r="E383" s="46"/>
      <c r="F383" s="46"/>
      <c r="G383" s="46"/>
      <c r="H383" s="46"/>
      <c r="I383" s="46"/>
      <c r="J383" s="46"/>
    </row>
    <row r="384" spans="1:10" ht="15.6" x14ac:dyDescent="0.3">
      <c r="A384" s="376" t="s">
        <v>848</v>
      </c>
      <c r="B384" s="377"/>
      <c r="C384" s="377"/>
      <c r="D384" s="377"/>
      <c r="E384" s="377"/>
      <c r="F384" s="377"/>
      <c r="G384" s="377"/>
      <c r="H384" s="374" t="str">
        <f>'CONTACT INFORMATION'!$A$24</f>
        <v>Napa</v>
      </c>
      <c r="I384" s="374"/>
      <c r="J384" s="375"/>
    </row>
    <row r="385" spans="1:10" ht="15.6" x14ac:dyDescent="0.3">
      <c r="A385" s="57"/>
      <c r="B385" s="57"/>
      <c r="C385" s="57"/>
      <c r="D385" s="57"/>
      <c r="E385" s="57"/>
      <c r="F385" s="57"/>
      <c r="G385" s="57"/>
      <c r="H385" s="57"/>
      <c r="I385" s="57"/>
      <c r="J385" s="57"/>
    </row>
    <row r="386" spans="1:10" ht="13.8" x14ac:dyDescent="0.25">
      <c r="A386" s="466" t="s">
        <v>904</v>
      </c>
      <c r="B386" s="467"/>
      <c r="C386" s="467"/>
      <c r="D386" s="467"/>
      <c r="E386" s="467"/>
      <c r="F386" s="467"/>
      <c r="G386" s="467"/>
      <c r="H386" s="467"/>
      <c r="I386" s="467"/>
      <c r="J386" s="468"/>
    </row>
    <row r="387" spans="1:10" ht="13.2" customHeight="1" x14ac:dyDescent="0.25">
      <c r="A387" s="469" t="s">
        <v>854</v>
      </c>
      <c r="B387" s="500"/>
      <c r="C387" s="500"/>
      <c r="D387" s="501"/>
      <c r="E387" s="472"/>
      <c r="F387" s="473"/>
      <c r="G387" s="473"/>
      <c r="H387" s="473"/>
      <c r="I387" s="473"/>
      <c r="J387" s="474"/>
    </row>
    <row r="388" spans="1:10" ht="13.2" customHeight="1" x14ac:dyDescent="0.25">
      <c r="A388" s="478" t="s">
        <v>853</v>
      </c>
      <c r="B388" s="479"/>
      <c r="C388" s="479"/>
      <c r="D388" s="480"/>
      <c r="E388" s="475"/>
      <c r="F388" s="476"/>
      <c r="G388" s="476"/>
      <c r="H388" s="476"/>
      <c r="I388" s="476"/>
      <c r="J388" s="477"/>
    </row>
    <row r="389" spans="1:10" x14ac:dyDescent="0.25">
      <c r="A389" s="491" t="s">
        <v>808</v>
      </c>
      <c r="B389" s="492"/>
      <c r="C389" s="492"/>
      <c r="D389" s="493"/>
      <c r="E389" s="484"/>
      <c r="F389" s="485"/>
      <c r="G389" s="485"/>
      <c r="H389" s="485"/>
      <c r="I389" s="485"/>
      <c r="J389" s="486"/>
    </row>
    <row r="390" spans="1:10" ht="13.2" customHeight="1" x14ac:dyDescent="0.25">
      <c r="A390" s="58"/>
      <c r="B390" s="59"/>
      <c r="C390" s="59"/>
      <c r="D390" s="59"/>
      <c r="E390" s="556" t="s">
        <v>535</v>
      </c>
      <c r="F390" s="556"/>
      <c r="G390" s="556" t="s">
        <v>533</v>
      </c>
      <c r="H390" s="556"/>
      <c r="I390" s="557" t="s">
        <v>849</v>
      </c>
      <c r="J390" s="558"/>
    </row>
    <row r="391" spans="1:10" x14ac:dyDescent="0.25">
      <c r="A391" s="455" t="s">
        <v>527</v>
      </c>
      <c r="B391" s="456"/>
      <c r="C391" s="456"/>
      <c r="D391" s="457"/>
      <c r="E391" s="552"/>
      <c r="F391" s="553"/>
      <c r="G391" s="552"/>
      <c r="H391" s="553"/>
      <c r="I391" s="554"/>
      <c r="J391" s="555"/>
    </row>
    <row r="392" spans="1:10" x14ac:dyDescent="0.25">
      <c r="A392" s="460" t="s">
        <v>528</v>
      </c>
      <c r="B392" s="461"/>
      <c r="C392" s="461"/>
      <c r="D392" s="462"/>
      <c r="E392" s="540"/>
      <c r="F392" s="541"/>
      <c r="G392" s="542"/>
      <c r="H392" s="543"/>
      <c r="I392" s="546"/>
      <c r="J392" s="547"/>
    </row>
    <row r="393" spans="1:10" x14ac:dyDescent="0.25">
      <c r="A393" s="455" t="s">
        <v>529</v>
      </c>
      <c r="B393" s="456"/>
      <c r="C393" s="456"/>
      <c r="D393" s="457"/>
      <c r="E393" s="552"/>
      <c r="F393" s="553"/>
      <c r="G393" s="552"/>
      <c r="H393" s="553"/>
      <c r="I393" s="554"/>
      <c r="J393" s="555"/>
    </row>
    <row r="394" spans="1:10" x14ac:dyDescent="0.25">
      <c r="A394" s="460" t="s">
        <v>530</v>
      </c>
      <c r="B394" s="461"/>
      <c r="C394" s="461"/>
      <c r="D394" s="462"/>
      <c r="E394" s="540"/>
      <c r="F394" s="541"/>
      <c r="G394" s="542"/>
      <c r="H394" s="543"/>
      <c r="I394" s="546"/>
      <c r="J394" s="547"/>
    </row>
    <row r="395" spans="1:10" x14ac:dyDescent="0.25">
      <c r="A395" s="455" t="s">
        <v>531</v>
      </c>
      <c r="B395" s="456"/>
      <c r="C395" s="456"/>
      <c r="D395" s="457"/>
      <c r="E395" s="552"/>
      <c r="F395" s="553"/>
      <c r="G395" s="552"/>
      <c r="H395" s="553"/>
      <c r="I395" s="554"/>
      <c r="J395" s="555"/>
    </row>
    <row r="396" spans="1:10" x14ac:dyDescent="0.25">
      <c r="A396" s="460" t="s">
        <v>532</v>
      </c>
      <c r="B396" s="461"/>
      <c r="C396" s="461"/>
      <c r="D396" s="462"/>
      <c r="E396" s="540"/>
      <c r="F396" s="541"/>
      <c r="G396" s="542"/>
      <c r="H396" s="543"/>
      <c r="I396" s="546"/>
      <c r="J396" s="547"/>
    </row>
    <row r="397" spans="1:10" x14ac:dyDescent="0.25">
      <c r="A397" s="455" t="s">
        <v>537</v>
      </c>
      <c r="B397" s="456"/>
      <c r="C397" s="456"/>
      <c r="D397" s="457"/>
      <c r="E397" s="548"/>
      <c r="F397" s="549"/>
      <c r="G397" s="548"/>
      <c r="H397" s="549"/>
      <c r="I397" s="550"/>
      <c r="J397" s="551"/>
    </row>
    <row r="398" spans="1:10" x14ac:dyDescent="0.25">
      <c r="A398" s="443"/>
      <c r="B398" s="444"/>
      <c r="C398" s="444"/>
      <c r="D398" s="445"/>
      <c r="E398" s="540"/>
      <c r="F398" s="541"/>
      <c r="G398" s="542"/>
      <c r="H398" s="543"/>
      <c r="I398" s="542"/>
      <c r="J398" s="543"/>
    </row>
    <row r="399" spans="1:10" x14ac:dyDescent="0.25">
      <c r="A399" s="443"/>
      <c r="B399" s="444"/>
      <c r="C399" s="444"/>
      <c r="D399" s="445"/>
      <c r="E399" s="540"/>
      <c r="F399" s="541"/>
      <c r="G399" s="542"/>
      <c r="H399" s="543"/>
      <c r="I399" s="542"/>
      <c r="J399" s="543"/>
    </row>
    <row r="400" spans="1:10" x14ac:dyDescent="0.25">
      <c r="A400" s="443"/>
      <c r="B400" s="444"/>
      <c r="C400" s="444"/>
      <c r="D400" s="445"/>
      <c r="E400" s="540"/>
      <c r="F400" s="541"/>
      <c r="G400" s="542"/>
      <c r="H400" s="543"/>
      <c r="I400" s="542"/>
      <c r="J400" s="543"/>
    </row>
    <row r="401" spans="1:10" x14ac:dyDescent="0.25">
      <c r="A401" s="448" t="s">
        <v>534</v>
      </c>
      <c r="B401" s="449"/>
      <c r="C401" s="449"/>
      <c r="D401" s="450"/>
      <c r="E401" s="544">
        <f>SUM(E391:E400)</f>
        <v>0</v>
      </c>
      <c r="F401" s="545"/>
      <c r="G401" s="544">
        <f>SUM(G391:G400)</f>
        <v>0</v>
      </c>
      <c r="H401" s="545"/>
      <c r="I401" s="544">
        <f>SUM(I391:I400)</f>
        <v>0</v>
      </c>
      <c r="J401" s="545"/>
    </row>
    <row r="402" spans="1:10" ht="13.2" customHeight="1" x14ac:dyDescent="0.25">
      <c r="A402" s="452" t="s">
        <v>861</v>
      </c>
      <c r="B402" s="534"/>
      <c r="C402" s="534"/>
      <c r="D402" s="534"/>
      <c r="E402" s="534"/>
      <c r="F402" s="534"/>
      <c r="G402" s="534"/>
      <c r="H402" s="534"/>
      <c r="I402" s="534"/>
      <c r="J402" s="535"/>
    </row>
    <row r="403" spans="1:10" ht="13.2" customHeight="1" x14ac:dyDescent="0.25">
      <c r="A403" s="429" t="s">
        <v>862</v>
      </c>
      <c r="B403" s="536"/>
      <c r="C403" s="536"/>
      <c r="D403" s="536"/>
      <c r="E403" s="536"/>
      <c r="F403" s="536"/>
      <c r="G403" s="536"/>
      <c r="H403" s="536"/>
      <c r="I403" s="536"/>
      <c r="J403" s="537"/>
    </row>
    <row r="404" spans="1:10" ht="13.2" customHeight="1" x14ac:dyDescent="0.25">
      <c r="A404" s="429" t="s">
        <v>863</v>
      </c>
      <c r="B404" s="536"/>
      <c r="C404" s="536"/>
      <c r="D404" s="536"/>
      <c r="E404" s="536"/>
      <c r="F404" s="536"/>
      <c r="G404" s="536"/>
      <c r="H404" s="536"/>
      <c r="I404" s="536"/>
      <c r="J404" s="537"/>
    </row>
    <row r="405" spans="1:10" ht="13.2" customHeight="1" x14ac:dyDescent="0.25">
      <c r="A405" s="432" t="s">
        <v>864</v>
      </c>
      <c r="B405" s="538"/>
      <c r="C405" s="538"/>
      <c r="D405" s="538"/>
      <c r="E405" s="538"/>
      <c r="F405" s="538"/>
      <c r="G405" s="538"/>
      <c r="H405" s="538"/>
      <c r="I405" s="538"/>
      <c r="J405" s="539"/>
    </row>
    <row r="406" spans="1:10" x14ac:dyDescent="0.25">
      <c r="A406" s="518"/>
      <c r="B406" s="519"/>
      <c r="C406" s="519"/>
      <c r="D406" s="519"/>
      <c r="E406" s="519"/>
      <c r="F406" s="519"/>
      <c r="G406" s="519"/>
      <c r="H406" s="519"/>
      <c r="I406" s="519"/>
      <c r="J406" s="520"/>
    </row>
    <row r="407" spans="1:10" x14ac:dyDescent="0.25">
      <c r="A407" s="521"/>
      <c r="B407" s="522"/>
      <c r="C407" s="522"/>
      <c r="D407" s="522"/>
      <c r="E407" s="522"/>
      <c r="F407" s="522"/>
      <c r="G407" s="522"/>
      <c r="H407" s="522"/>
      <c r="I407" s="522"/>
      <c r="J407" s="523"/>
    </row>
    <row r="408" spans="1:10" x14ac:dyDescent="0.25">
      <c r="A408" s="521"/>
      <c r="B408" s="522"/>
      <c r="C408" s="522"/>
      <c r="D408" s="522"/>
      <c r="E408" s="522"/>
      <c r="F408" s="522"/>
      <c r="G408" s="522"/>
      <c r="H408" s="522"/>
      <c r="I408" s="522"/>
      <c r="J408" s="523"/>
    </row>
    <row r="409" spans="1:10" x14ac:dyDescent="0.25">
      <c r="A409" s="521"/>
      <c r="B409" s="522"/>
      <c r="C409" s="522"/>
      <c r="D409" s="522"/>
      <c r="E409" s="522"/>
      <c r="F409" s="522"/>
      <c r="G409" s="522"/>
      <c r="H409" s="522"/>
      <c r="I409" s="522"/>
      <c r="J409" s="523"/>
    </row>
    <row r="410" spans="1:10" x14ac:dyDescent="0.25">
      <c r="A410" s="521"/>
      <c r="B410" s="522"/>
      <c r="C410" s="522"/>
      <c r="D410" s="522"/>
      <c r="E410" s="522"/>
      <c r="F410" s="522"/>
      <c r="G410" s="522"/>
      <c r="H410" s="522"/>
      <c r="I410" s="522"/>
      <c r="J410" s="523"/>
    </row>
    <row r="411" spans="1:10" x14ac:dyDescent="0.25">
      <c r="A411" s="521"/>
      <c r="B411" s="522"/>
      <c r="C411" s="522"/>
      <c r="D411" s="522"/>
      <c r="E411" s="522"/>
      <c r="F411" s="522"/>
      <c r="G411" s="522"/>
      <c r="H411" s="522"/>
      <c r="I411" s="522"/>
      <c r="J411" s="523"/>
    </row>
    <row r="412" spans="1:10" x14ac:dyDescent="0.25">
      <c r="A412" s="521"/>
      <c r="B412" s="522"/>
      <c r="C412" s="522"/>
      <c r="D412" s="522"/>
      <c r="E412" s="522"/>
      <c r="F412" s="522"/>
      <c r="G412" s="522"/>
      <c r="H412" s="522"/>
      <c r="I412" s="522"/>
      <c r="J412" s="523"/>
    </row>
    <row r="413" spans="1:10" x14ac:dyDescent="0.25">
      <c r="A413" s="521"/>
      <c r="B413" s="522"/>
      <c r="C413" s="522"/>
      <c r="D413" s="522"/>
      <c r="E413" s="522"/>
      <c r="F413" s="522"/>
      <c r="G413" s="522"/>
      <c r="H413" s="522"/>
      <c r="I413" s="522"/>
      <c r="J413" s="523"/>
    </row>
    <row r="414" spans="1:10" x14ac:dyDescent="0.25">
      <c r="A414" s="521"/>
      <c r="B414" s="522"/>
      <c r="C414" s="522"/>
      <c r="D414" s="522"/>
      <c r="E414" s="522"/>
      <c r="F414" s="522"/>
      <c r="G414" s="522"/>
      <c r="H414" s="522"/>
      <c r="I414" s="522"/>
      <c r="J414" s="523"/>
    </row>
    <row r="415" spans="1:10" x14ac:dyDescent="0.25">
      <c r="A415" s="521"/>
      <c r="B415" s="522"/>
      <c r="C415" s="522"/>
      <c r="D415" s="522"/>
      <c r="E415" s="522"/>
      <c r="F415" s="522"/>
      <c r="G415" s="522"/>
      <c r="H415" s="522"/>
      <c r="I415" s="522"/>
      <c r="J415" s="523"/>
    </row>
    <row r="416" spans="1:10" x14ac:dyDescent="0.25">
      <c r="A416" s="521"/>
      <c r="B416" s="522"/>
      <c r="C416" s="522"/>
      <c r="D416" s="522"/>
      <c r="E416" s="522"/>
      <c r="F416" s="522"/>
      <c r="G416" s="522"/>
      <c r="H416" s="522"/>
      <c r="I416" s="522"/>
      <c r="J416" s="523"/>
    </row>
    <row r="417" spans="1:10" x14ac:dyDescent="0.25">
      <c r="A417" s="521"/>
      <c r="B417" s="522"/>
      <c r="C417" s="522"/>
      <c r="D417" s="522"/>
      <c r="E417" s="522"/>
      <c r="F417" s="522"/>
      <c r="G417" s="522"/>
      <c r="H417" s="522"/>
      <c r="I417" s="522"/>
      <c r="J417" s="523"/>
    </row>
    <row r="418" spans="1:10" x14ac:dyDescent="0.25">
      <c r="A418" s="521"/>
      <c r="B418" s="522"/>
      <c r="C418" s="522"/>
      <c r="D418" s="522"/>
      <c r="E418" s="522"/>
      <c r="F418" s="522"/>
      <c r="G418" s="522"/>
      <c r="H418" s="522"/>
      <c r="I418" s="522"/>
      <c r="J418" s="523"/>
    </row>
    <row r="419" spans="1:10" x14ac:dyDescent="0.25">
      <c r="A419" s="521"/>
      <c r="B419" s="522"/>
      <c r="C419" s="522"/>
      <c r="D419" s="522"/>
      <c r="E419" s="522"/>
      <c r="F419" s="522"/>
      <c r="G419" s="522"/>
      <c r="H419" s="522"/>
      <c r="I419" s="522"/>
      <c r="J419" s="523"/>
    </row>
    <row r="420" spans="1:10" x14ac:dyDescent="0.25">
      <c r="A420" s="521"/>
      <c r="B420" s="522"/>
      <c r="C420" s="522"/>
      <c r="D420" s="522"/>
      <c r="E420" s="522"/>
      <c r="F420" s="522"/>
      <c r="G420" s="522"/>
      <c r="H420" s="522"/>
      <c r="I420" s="522"/>
      <c r="J420" s="523"/>
    </row>
    <row r="421" spans="1:10" x14ac:dyDescent="0.25">
      <c r="A421" s="521"/>
      <c r="B421" s="522"/>
      <c r="C421" s="522"/>
      <c r="D421" s="522"/>
      <c r="E421" s="522"/>
      <c r="F421" s="522"/>
      <c r="G421" s="522"/>
      <c r="H421" s="522"/>
      <c r="I421" s="522"/>
      <c r="J421" s="523"/>
    </row>
    <row r="422" spans="1:10" x14ac:dyDescent="0.25">
      <c r="A422" s="521"/>
      <c r="B422" s="522"/>
      <c r="C422" s="522"/>
      <c r="D422" s="522"/>
      <c r="E422" s="522"/>
      <c r="F422" s="522"/>
      <c r="G422" s="522"/>
      <c r="H422" s="522"/>
      <c r="I422" s="522"/>
      <c r="J422" s="523"/>
    </row>
    <row r="423" spans="1:10" x14ac:dyDescent="0.25">
      <c r="A423" s="521"/>
      <c r="B423" s="522"/>
      <c r="C423" s="522"/>
      <c r="D423" s="522"/>
      <c r="E423" s="522"/>
      <c r="F423" s="522"/>
      <c r="G423" s="522"/>
      <c r="H423" s="522"/>
      <c r="I423" s="522"/>
      <c r="J423" s="523"/>
    </row>
    <row r="424" spans="1:10" x14ac:dyDescent="0.25">
      <c r="A424" s="521"/>
      <c r="B424" s="522"/>
      <c r="C424" s="522"/>
      <c r="D424" s="522"/>
      <c r="E424" s="522"/>
      <c r="F424" s="522"/>
      <c r="G424" s="522"/>
      <c r="H424" s="522"/>
      <c r="I424" s="522"/>
      <c r="J424" s="523"/>
    </row>
    <row r="425" spans="1:10" x14ac:dyDescent="0.25">
      <c r="A425" s="521"/>
      <c r="B425" s="522"/>
      <c r="C425" s="522"/>
      <c r="D425" s="522"/>
      <c r="E425" s="522"/>
      <c r="F425" s="522"/>
      <c r="G425" s="522"/>
      <c r="H425" s="522"/>
      <c r="I425" s="522"/>
      <c r="J425" s="523"/>
    </row>
    <row r="426" spans="1:10" x14ac:dyDescent="0.25">
      <c r="A426" s="521"/>
      <c r="B426" s="522"/>
      <c r="C426" s="522"/>
      <c r="D426" s="522"/>
      <c r="E426" s="522"/>
      <c r="F426" s="522"/>
      <c r="G426" s="522"/>
      <c r="H426" s="522"/>
      <c r="I426" s="522"/>
      <c r="J426" s="523"/>
    </row>
    <row r="427" spans="1:10" x14ac:dyDescent="0.25">
      <c r="A427" s="521"/>
      <c r="B427" s="522"/>
      <c r="C427" s="522"/>
      <c r="D427" s="522"/>
      <c r="E427" s="522"/>
      <c r="F427" s="522"/>
      <c r="G427" s="522"/>
      <c r="H427" s="522"/>
      <c r="I427" s="522"/>
      <c r="J427" s="523"/>
    </row>
    <row r="428" spans="1:10" x14ac:dyDescent="0.25">
      <c r="A428" s="521"/>
      <c r="B428" s="522"/>
      <c r="C428" s="522"/>
      <c r="D428" s="522"/>
      <c r="E428" s="522"/>
      <c r="F428" s="522"/>
      <c r="G428" s="522"/>
      <c r="H428" s="522"/>
      <c r="I428" s="522"/>
      <c r="J428" s="523"/>
    </row>
    <row r="429" spans="1:10" x14ac:dyDescent="0.25">
      <c r="A429" s="521"/>
      <c r="B429" s="522"/>
      <c r="C429" s="522"/>
      <c r="D429" s="522"/>
      <c r="E429" s="522"/>
      <c r="F429" s="522"/>
      <c r="G429" s="522"/>
      <c r="H429" s="522"/>
      <c r="I429" s="522"/>
      <c r="J429" s="523"/>
    </row>
    <row r="430" spans="1:10" x14ac:dyDescent="0.25">
      <c r="A430" s="521"/>
      <c r="B430" s="522"/>
      <c r="C430" s="522"/>
      <c r="D430" s="522"/>
      <c r="E430" s="522"/>
      <c r="F430" s="522"/>
      <c r="G430" s="522"/>
      <c r="H430" s="522"/>
      <c r="I430" s="522"/>
      <c r="J430" s="523"/>
    </row>
    <row r="431" spans="1:10" x14ac:dyDescent="0.25">
      <c r="A431" s="521"/>
      <c r="B431" s="522"/>
      <c r="C431" s="522"/>
      <c r="D431" s="522"/>
      <c r="E431" s="522"/>
      <c r="F431" s="522"/>
      <c r="G431" s="522"/>
      <c r="H431" s="522"/>
      <c r="I431" s="522"/>
      <c r="J431" s="523"/>
    </row>
    <row r="432" spans="1:10" x14ac:dyDescent="0.25">
      <c r="A432" s="521"/>
      <c r="B432" s="522"/>
      <c r="C432" s="522"/>
      <c r="D432" s="522"/>
      <c r="E432" s="522"/>
      <c r="F432" s="522"/>
      <c r="G432" s="522"/>
      <c r="H432" s="522"/>
      <c r="I432" s="522"/>
      <c r="J432" s="523"/>
    </row>
    <row r="433" spans="1:10" x14ac:dyDescent="0.25">
      <c r="A433" s="521"/>
      <c r="B433" s="522"/>
      <c r="C433" s="522"/>
      <c r="D433" s="522"/>
      <c r="E433" s="522"/>
      <c r="F433" s="522"/>
      <c r="G433" s="522"/>
      <c r="H433" s="522"/>
      <c r="I433" s="522"/>
      <c r="J433" s="523"/>
    </row>
    <row r="434" spans="1:10" x14ac:dyDescent="0.25">
      <c r="A434" s="521"/>
      <c r="B434" s="522"/>
      <c r="C434" s="522"/>
      <c r="D434" s="522"/>
      <c r="E434" s="522"/>
      <c r="F434" s="522"/>
      <c r="G434" s="522"/>
      <c r="H434" s="522"/>
      <c r="I434" s="522"/>
      <c r="J434" s="523"/>
    </row>
    <row r="435" spans="1:10" x14ac:dyDescent="0.25">
      <c r="A435" s="521"/>
      <c r="B435" s="522"/>
      <c r="C435" s="522"/>
      <c r="D435" s="522"/>
      <c r="E435" s="522"/>
      <c r="F435" s="522"/>
      <c r="G435" s="522"/>
      <c r="H435" s="522"/>
      <c r="I435" s="522"/>
      <c r="J435" s="523"/>
    </row>
    <row r="436" spans="1:10" x14ac:dyDescent="0.25">
      <c r="A436" s="524"/>
      <c r="B436" s="525"/>
      <c r="C436" s="525"/>
      <c r="D436" s="525"/>
      <c r="E436" s="525"/>
      <c r="F436" s="525"/>
      <c r="G436" s="525"/>
      <c r="H436" s="525"/>
      <c r="I436" s="525"/>
      <c r="J436" s="526"/>
    </row>
    <row r="437" spans="1:10" x14ac:dyDescent="0.25">
      <c r="A437" s="187"/>
      <c r="B437" s="187"/>
      <c r="C437" s="187"/>
      <c r="D437" s="187"/>
      <c r="E437" s="187"/>
      <c r="F437" s="187"/>
      <c r="G437" s="187"/>
      <c r="H437" s="187"/>
      <c r="I437" s="187"/>
      <c r="J437" s="187"/>
    </row>
    <row r="438" spans="1:10" ht="15.6" x14ac:dyDescent="0.3">
      <c r="A438" s="376" t="s">
        <v>848</v>
      </c>
      <c r="B438" s="377"/>
      <c r="C438" s="377"/>
      <c r="D438" s="377"/>
      <c r="E438" s="377"/>
      <c r="F438" s="377"/>
      <c r="G438" s="377"/>
      <c r="H438" s="374" t="str">
        <f>'CONTACT INFORMATION'!$A$24</f>
        <v>Napa</v>
      </c>
      <c r="I438" s="374"/>
      <c r="J438" s="375"/>
    </row>
    <row r="439" spans="1:10" ht="15.6" x14ac:dyDescent="0.3">
      <c r="A439" s="57"/>
      <c r="B439" s="57"/>
      <c r="C439" s="57"/>
      <c r="D439" s="57"/>
      <c r="E439" s="57"/>
      <c r="F439" s="57"/>
      <c r="G439" s="57"/>
      <c r="H439" s="57"/>
      <c r="I439" s="57"/>
      <c r="J439" s="57"/>
    </row>
    <row r="440" spans="1:10" ht="13.8" x14ac:dyDescent="0.25">
      <c r="A440" s="466" t="s">
        <v>905</v>
      </c>
      <c r="B440" s="467"/>
      <c r="C440" s="467"/>
      <c r="D440" s="467"/>
      <c r="E440" s="467"/>
      <c r="F440" s="467"/>
      <c r="G440" s="467"/>
      <c r="H440" s="467"/>
      <c r="I440" s="467"/>
      <c r="J440" s="468"/>
    </row>
    <row r="441" spans="1:10" ht="13.2" customHeight="1" x14ac:dyDescent="0.25">
      <c r="A441" s="469" t="s">
        <v>854</v>
      </c>
      <c r="B441" s="500"/>
      <c r="C441" s="500"/>
      <c r="D441" s="501"/>
      <c r="E441" s="472"/>
      <c r="F441" s="473"/>
      <c r="G441" s="473"/>
      <c r="H441" s="473"/>
      <c r="I441" s="473"/>
      <c r="J441" s="474"/>
    </row>
    <row r="442" spans="1:10" ht="13.2" customHeight="1" x14ac:dyDescent="0.25">
      <c r="A442" s="478" t="s">
        <v>853</v>
      </c>
      <c r="B442" s="479"/>
      <c r="C442" s="479"/>
      <c r="D442" s="480"/>
      <c r="E442" s="475"/>
      <c r="F442" s="476"/>
      <c r="G442" s="476"/>
      <c r="H442" s="476"/>
      <c r="I442" s="476"/>
      <c r="J442" s="477"/>
    </row>
    <row r="443" spans="1:10" x14ac:dyDescent="0.25">
      <c r="A443" s="491" t="s">
        <v>808</v>
      </c>
      <c r="B443" s="492"/>
      <c r="C443" s="492"/>
      <c r="D443" s="493"/>
      <c r="E443" s="484"/>
      <c r="F443" s="485"/>
      <c r="G443" s="485"/>
      <c r="H443" s="485"/>
      <c r="I443" s="485"/>
      <c r="J443" s="486"/>
    </row>
    <row r="444" spans="1:10" ht="13.2" customHeight="1" x14ac:dyDescent="0.25">
      <c r="A444" s="58"/>
      <c r="B444" s="59"/>
      <c r="C444" s="59"/>
      <c r="D444" s="59"/>
      <c r="E444" s="556" t="s">
        <v>535</v>
      </c>
      <c r="F444" s="556"/>
      <c r="G444" s="556" t="s">
        <v>533</v>
      </c>
      <c r="H444" s="556"/>
      <c r="I444" s="557" t="s">
        <v>849</v>
      </c>
      <c r="J444" s="558"/>
    </row>
    <row r="445" spans="1:10" x14ac:dyDescent="0.25">
      <c r="A445" s="455" t="s">
        <v>527</v>
      </c>
      <c r="B445" s="456"/>
      <c r="C445" s="456"/>
      <c r="D445" s="457"/>
      <c r="E445" s="552"/>
      <c r="F445" s="553"/>
      <c r="G445" s="552"/>
      <c r="H445" s="553"/>
      <c r="I445" s="554"/>
      <c r="J445" s="555"/>
    </row>
    <row r="446" spans="1:10" x14ac:dyDescent="0.25">
      <c r="A446" s="460" t="s">
        <v>528</v>
      </c>
      <c r="B446" s="461"/>
      <c r="C446" s="461"/>
      <c r="D446" s="462"/>
      <c r="E446" s="540"/>
      <c r="F446" s="541"/>
      <c r="G446" s="542"/>
      <c r="H446" s="543"/>
      <c r="I446" s="546"/>
      <c r="J446" s="547"/>
    </row>
    <row r="447" spans="1:10" x14ac:dyDescent="0.25">
      <c r="A447" s="455" t="s">
        <v>529</v>
      </c>
      <c r="B447" s="456"/>
      <c r="C447" s="456"/>
      <c r="D447" s="457"/>
      <c r="E447" s="552"/>
      <c r="F447" s="553"/>
      <c r="G447" s="552"/>
      <c r="H447" s="553"/>
      <c r="I447" s="554"/>
      <c r="J447" s="555"/>
    </row>
    <row r="448" spans="1:10" x14ac:dyDescent="0.25">
      <c r="A448" s="460" t="s">
        <v>530</v>
      </c>
      <c r="B448" s="461"/>
      <c r="C448" s="461"/>
      <c r="D448" s="462"/>
      <c r="E448" s="540"/>
      <c r="F448" s="541"/>
      <c r="G448" s="542"/>
      <c r="H448" s="543"/>
      <c r="I448" s="546"/>
      <c r="J448" s="547"/>
    </row>
    <row r="449" spans="1:10" x14ac:dyDescent="0.25">
      <c r="A449" s="455" t="s">
        <v>531</v>
      </c>
      <c r="B449" s="456"/>
      <c r="C449" s="456"/>
      <c r="D449" s="457"/>
      <c r="E449" s="552"/>
      <c r="F449" s="553"/>
      <c r="G449" s="552"/>
      <c r="H449" s="553"/>
      <c r="I449" s="554"/>
      <c r="J449" s="555"/>
    </row>
    <row r="450" spans="1:10" x14ac:dyDescent="0.25">
      <c r="A450" s="460" t="s">
        <v>532</v>
      </c>
      <c r="B450" s="461"/>
      <c r="C450" s="461"/>
      <c r="D450" s="462"/>
      <c r="E450" s="540"/>
      <c r="F450" s="541"/>
      <c r="G450" s="542"/>
      <c r="H450" s="543"/>
      <c r="I450" s="546"/>
      <c r="J450" s="547"/>
    </row>
    <row r="451" spans="1:10" x14ac:dyDescent="0.25">
      <c r="A451" s="455" t="s">
        <v>537</v>
      </c>
      <c r="B451" s="456"/>
      <c r="C451" s="456"/>
      <c r="D451" s="457"/>
      <c r="E451" s="548"/>
      <c r="F451" s="549"/>
      <c r="G451" s="548"/>
      <c r="H451" s="549"/>
      <c r="I451" s="550"/>
      <c r="J451" s="551"/>
    </row>
    <row r="452" spans="1:10" x14ac:dyDescent="0.25">
      <c r="A452" s="443"/>
      <c r="B452" s="444"/>
      <c r="C452" s="444"/>
      <c r="D452" s="445"/>
      <c r="E452" s="540"/>
      <c r="F452" s="541"/>
      <c r="G452" s="542"/>
      <c r="H452" s="543"/>
      <c r="I452" s="542"/>
      <c r="J452" s="543"/>
    </row>
    <row r="453" spans="1:10" x14ac:dyDescent="0.25">
      <c r="A453" s="443"/>
      <c r="B453" s="444"/>
      <c r="C453" s="444"/>
      <c r="D453" s="445"/>
      <c r="E453" s="540"/>
      <c r="F453" s="541"/>
      <c r="G453" s="542"/>
      <c r="H453" s="543"/>
      <c r="I453" s="542"/>
      <c r="J453" s="543"/>
    </row>
    <row r="454" spans="1:10" x14ac:dyDescent="0.25">
      <c r="A454" s="443"/>
      <c r="B454" s="444"/>
      <c r="C454" s="444"/>
      <c r="D454" s="445"/>
      <c r="E454" s="540"/>
      <c r="F454" s="541"/>
      <c r="G454" s="542"/>
      <c r="H454" s="543"/>
      <c r="I454" s="542"/>
      <c r="J454" s="543"/>
    </row>
    <row r="455" spans="1:10" x14ac:dyDescent="0.25">
      <c r="A455" s="448" t="s">
        <v>534</v>
      </c>
      <c r="B455" s="449"/>
      <c r="C455" s="449"/>
      <c r="D455" s="450"/>
      <c r="E455" s="544">
        <f>SUM(E445:E454)</f>
        <v>0</v>
      </c>
      <c r="F455" s="545"/>
      <c r="G455" s="544">
        <f>SUM(G445:G454)</f>
        <v>0</v>
      </c>
      <c r="H455" s="545"/>
      <c r="I455" s="544">
        <f>SUM(I445:I454)</f>
        <v>0</v>
      </c>
      <c r="J455" s="545"/>
    </row>
    <row r="456" spans="1:10" ht="13.2" customHeight="1" x14ac:dyDescent="0.25">
      <c r="A456" s="452" t="s">
        <v>861</v>
      </c>
      <c r="B456" s="534"/>
      <c r="C456" s="534"/>
      <c r="D456" s="534"/>
      <c r="E456" s="534"/>
      <c r="F456" s="534"/>
      <c r="G456" s="534"/>
      <c r="H456" s="534"/>
      <c r="I456" s="534"/>
      <c r="J456" s="535"/>
    </row>
    <row r="457" spans="1:10" ht="13.2" customHeight="1" x14ac:dyDescent="0.25">
      <c r="A457" s="429" t="s">
        <v>862</v>
      </c>
      <c r="B457" s="536"/>
      <c r="C457" s="536"/>
      <c r="D457" s="536"/>
      <c r="E457" s="536"/>
      <c r="F457" s="536"/>
      <c r="G457" s="536"/>
      <c r="H457" s="536"/>
      <c r="I457" s="536"/>
      <c r="J457" s="537"/>
    </row>
    <row r="458" spans="1:10" ht="13.2" customHeight="1" x14ac:dyDescent="0.25">
      <c r="A458" s="429" t="s">
        <v>863</v>
      </c>
      <c r="B458" s="536"/>
      <c r="C458" s="536"/>
      <c r="D458" s="536"/>
      <c r="E458" s="536"/>
      <c r="F458" s="536"/>
      <c r="G458" s="536"/>
      <c r="H458" s="536"/>
      <c r="I458" s="536"/>
      <c r="J458" s="537"/>
    </row>
    <row r="459" spans="1:10" ht="13.2" customHeight="1" x14ac:dyDescent="0.25">
      <c r="A459" s="432" t="s">
        <v>864</v>
      </c>
      <c r="B459" s="538"/>
      <c r="C459" s="538"/>
      <c r="D459" s="538"/>
      <c r="E459" s="538"/>
      <c r="F459" s="538"/>
      <c r="G459" s="538"/>
      <c r="H459" s="538"/>
      <c r="I459" s="538"/>
      <c r="J459" s="539"/>
    </row>
    <row r="460" spans="1:10" x14ac:dyDescent="0.25">
      <c r="A460" s="518"/>
      <c r="B460" s="519"/>
      <c r="C460" s="519"/>
      <c r="D460" s="519"/>
      <c r="E460" s="519"/>
      <c r="F460" s="519"/>
      <c r="G460" s="519"/>
      <c r="H460" s="519"/>
      <c r="I460" s="519"/>
      <c r="J460" s="520"/>
    </row>
    <row r="461" spans="1:10" x14ac:dyDescent="0.25">
      <c r="A461" s="521"/>
      <c r="B461" s="522"/>
      <c r="C461" s="522"/>
      <c r="D461" s="522"/>
      <c r="E461" s="522"/>
      <c r="F461" s="522"/>
      <c r="G461" s="522"/>
      <c r="H461" s="522"/>
      <c r="I461" s="522"/>
      <c r="J461" s="523"/>
    </row>
    <row r="462" spans="1:10" x14ac:dyDescent="0.25">
      <c r="A462" s="521"/>
      <c r="B462" s="522"/>
      <c r="C462" s="522"/>
      <c r="D462" s="522"/>
      <c r="E462" s="522"/>
      <c r="F462" s="522"/>
      <c r="G462" s="522"/>
      <c r="H462" s="522"/>
      <c r="I462" s="522"/>
      <c r="J462" s="523"/>
    </row>
    <row r="463" spans="1:10" x14ac:dyDescent="0.25">
      <c r="A463" s="521"/>
      <c r="B463" s="522"/>
      <c r="C463" s="522"/>
      <c r="D463" s="522"/>
      <c r="E463" s="522"/>
      <c r="F463" s="522"/>
      <c r="G463" s="522"/>
      <c r="H463" s="522"/>
      <c r="I463" s="522"/>
      <c r="J463" s="523"/>
    </row>
    <row r="464" spans="1:10" x14ac:dyDescent="0.25">
      <c r="A464" s="521"/>
      <c r="B464" s="522"/>
      <c r="C464" s="522"/>
      <c r="D464" s="522"/>
      <c r="E464" s="522"/>
      <c r="F464" s="522"/>
      <c r="G464" s="522"/>
      <c r="H464" s="522"/>
      <c r="I464" s="522"/>
      <c r="J464" s="523"/>
    </row>
    <row r="465" spans="1:10" x14ac:dyDescent="0.25">
      <c r="A465" s="521"/>
      <c r="B465" s="522"/>
      <c r="C465" s="522"/>
      <c r="D465" s="522"/>
      <c r="E465" s="522"/>
      <c r="F465" s="522"/>
      <c r="G465" s="522"/>
      <c r="H465" s="522"/>
      <c r="I465" s="522"/>
      <c r="J465" s="523"/>
    </row>
    <row r="466" spans="1:10" x14ac:dyDescent="0.25">
      <c r="A466" s="521"/>
      <c r="B466" s="522"/>
      <c r="C466" s="522"/>
      <c r="D466" s="522"/>
      <c r="E466" s="522"/>
      <c r="F466" s="522"/>
      <c r="G466" s="522"/>
      <c r="H466" s="522"/>
      <c r="I466" s="522"/>
      <c r="J466" s="523"/>
    </row>
    <row r="467" spans="1:10" x14ac:dyDescent="0.25">
      <c r="A467" s="521"/>
      <c r="B467" s="522"/>
      <c r="C467" s="522"/>
      <c r="D467" s="522"/>
      <c r="E467" s="522"/>
      <c r="F467" s="522"/>
      <c r="G467" s="522"/>
      <c r="H467" s="522"/>
      <c r="I467" s="522"/>
      <c r="J467" s="523"/>
    </row>
    <row r="468" spans="1:10" x14ac:dyDescent="0.25">
      <c r="A468" s="521"/>
      <c r="B468" s="522"/>
      <c r="C468" s="522"/>
      <c r="D468" s="522"/>
      <c r="E468" s="522"/>
      <c r="F468" s="522"/>
      <c r="G468" s="522"/>
      <c r="H468" s="522"/>
      <c r="I468" s="522"/>
      <c r="J468" s="523"/>
    </row>
    <row r="469" spans="1:10" x14ac:dyDescent="0.25">
      <c r="A469" s="521"/>
      <c r="B469" s="522"/>
      <c r="C469" s="522"/>
      <c r="D469" s="522"/>
      <c r="E469" s="522"/>
      <c r="F469" s="522"/>
      <c r="G469" s="522"/>
      <c r="H469" s="522"/>
      <c r="I469" s="522"/>
      <c r="J469" s="523"/>
    </row>
    <row r="470" spans="1:10" x14ac:dyDescent="0.25">
      <c r="A470" s="521"/>
      <c r="B470" s="522"/>
      <c r="C470" s="522"/>
      <c r="D470" s="522"/>
      <c r="E470" s="522"/>
      <c r="F470" s="522"/>
      <c r="G470" s="522"/>
      <c r="H470" s="522"/>
      <c r="I470" s="522"/>
      <c r="J470" s="523"/>
    </row>
    <row r="471" spans="1:10" x14ac:dyDescent="0.25">
      <c r="A471" s="521"/>
      <c r="B471" s="522"/>
      <c r="C471" s="522"/>
      <c r="D471" s="522"/>
      <c r="E471" s="522"/>
      <c r="F471" s="522"/>
      <c r="G471" s="522"/>
      <c r="H471" s="522"/>
      <c r="I471" s="522"/>
      <c r="J471" s="523"/>
    </row>
    <row r="472" spans="1:10" x14ac:dyDescent="0.25">
      <c r="A472" s="521"/>
      <c r="B472" s="522"/>
      <c r="C472" s="522"/>
      <c r="D472" s="522"/>
      <c r="E472" s="522"/>
      <c r="F472" s="522"/>
      <c r="G472" s="522"/>
      <c r="H472" s="522"/>
      <c r="I472" s="522"/>
      <c r="J472" s="523"/>
    </row>
    <row r="473" spans="1:10" x14ac:dyDescent="0.25">
      <c r="A473" s="521"/>
      <c r="B473" s="522"/>
      <c r="C473" s="522"/>
      <c r="D473" s="522"/>
      <c r="E473" s="522"/>
      <c r="F473" s="522"/>
      <c r="G473" s="522"/>
      <c r="H473" s="522"/>
      <c r="I473" s="522"/>
      <c r="J473" s="523"/>
    </row>
    <row r="474" spans="1:10" x14ac:dyDescent="0.25">
      <c r="A474" s="521"/>
      <c r="B474" s="522"/>
      <c r="C474" s="522"/>
      <c r="D474" s="522"/>
      <c r="E474" s="522"/>
      <c r="F474" s="522"/>
      <c r="G474" s="522"/>
      <c r="H474" s="522"/>
      <c r="I474" s="522"/>
      <c r="J474" s="523"/>
    </row>
    <row r="475" spans="1:10" x14ac:dyDescent="0.25">
      <c r="A475" s="521"/>
      <c r="B475" s="522"/>
      <c r="C475" s="522"/>
      <c r="D475" s="522"/>
      <c r="E475" s="522"/>
      <c r="F475" s="522"/>
      <c r="G475" s="522"/>
      <c r="H475" s="522"/>
      <c r="I475" s="522"/>
      <c r="J475" s="523"/>
    </row>
    <row r="476" spans="1:10" x14ac:dyDescent="0.25">
      <c r="A476" s="521"/>
      <c r="B476" s="522"/>
      <c r="C476" s="522"/>
      <c r="D476" s="522"/>
      <c r="E476" s="522"/>
      <c r="F476" s="522"/>
      <c r="G476" s="522"/>
      <c r="H476" s="522"/>
      <c r="I476" s="522"/>
      <c r="J476" s="523"/>
    </row>
    <row r="477" spans="1:10" x14ac:dyDescent="0.25">
      <c r="A477" s="521"/>
      <c r="B477" s="522"/>
      <c r="C477" s="522"/>
      <c r="D477" s="522"/>
      <c r="E477" s="522"/>
      <c r="F477" s="522"/>
      <c r="G477" s="522"/>
      <c r="H477" s="522"/>
      <c r="I477" s="522"/>
      <c r="J477" s="523"/>
    </row>
    <row r="478" spans="1:10" x14ac:dyDescent="0.25">
      <c r="A478" s="521"/>
      <c r="B478" s="522"/>
      <c r="C478" s="522"/>
      <c r="D478" s="522"/>
      <c r="E478" s="522"/>
      <c r="F478" s="522"/>
      <c r="G478" s="522"/>
      <c r="H478" s="522"/>
      <c r="I478" s="522"/>
      <c r="J478" s="523"/>
    </row>
    <row r="479" spans="1:10" x14ac:dyDescent="0.25">
      <c r="A479" s="521"/>
      <c r="B479" s="522"/>
      <c r="C479" s="522"/>
      <c r="D479" s="522"/>
      <c r="E479" s="522"/>
      <c r="F479" s="522"/>
      <c r="G479" s="522"/>
      <c r="H479" s="522"/>
      <c r="I479" s="522"/>
      <c r="J479" s="523"/>
    </row>
    <row r="480" spans="1:10" x14ac:dyDescent="0.25">
      <c r="A480" s="521"/>
      <c r="B480" s="522"/>
      <c r="C480" s="522"/>
      <c r="D480" s="522"/>
      <c r="E480" s="522"/>
      <c r="F480" s="522"/>
      <c r="G480" s="522"/>
      <c r="H480" s="522"/>
      <c r="I480" s="522"/>
      <c r="J480" s="523"/>
    </row>
    <row r="481" spans="1:10" x14ac:dyDescent="0.25">
      <c r="A481" s="521"/>
      <c r="B481" s="522"/>
      <c r="C481" s="522"/>
      <c r="D481" s="522"/>
      <c r="E481" s="522"/>
      <c r="F481" s="522"/>
      <c r="G481" s="522"/>
      <c r="H481" s="522"/>
      <c r="I481" s="522"/>
      <c r="J481" s="523"/>
    </row>
    <row r="482" spans="1:10" x14ac:dyDescent="0.25">
      <c r="A482" s="521"/>
      <c r="B482" s="522"/>
      <c r="C482" s="522"/>
      <c r="D482" s="522"/>
      <c r="E482" s="522"/>
      <c r="F482" s="522"/>
      <c r="G482" s="522"/>
      <c r="H482" s="522"/>
      <c r="I482" s="522"/>
      <c r="J482" s="523"/>
    </row>
    <row r="483" spans="1:10" x14ac:dyDescent="0.25">
      <c r="A483" s="521"/>
      <c r="B483" s="522"/>
      <c r="C483" s="522"/>
      <c r="D483" s="522"/>
      <c r="E483" s="522"/>
      <c r="F483" s="522"/>
      <c r="G483" s="522"/>
      <c r="H483" s="522"/>
      <c r="I483" s="522"/>
      <c r="J483" s="523"/>
    </row>
    <row r="484" spans="1:10" x14ac:dyDescent="0.25">
      <c r="A484" s="521"/>
      <c r="B484" s="522"/>
      <c r="C484" s="522"/>
      <c r="D484" s="522"/>
      <c r="E484" s="522"/>
      <c r="F484" s="522"/>
      <c r="G484" s="522"/>
      <c r="H484" s="522"/>
      <c r="I484" s="522"/>
      <c r="J484" s="523"/>
    </row>
    <row r="485" spans="1:10" x14ac:dyDescent="0.25">
      <c r="A485" s="521"/>
      <c r="B485" s="522"/>
      <c r="C485" s="522"/>
      <c r="D485" s="522"/>
      <c r="E485" s="522"/>
      <c r="F485" s="522"/>
      <c r="G485" s="522"/>
      <c r="H485" s="522"/>
      <c r="I485" s="522"/>
      <c r="J485" s="523"/>
    </row>
    <row r="486" spans="1:10" x14ac:dyDescent="0.25">
      <c r="A486" s="521"/>
      <c r="B486" s="522"/>
      <c r="C486" s="522"/>
      <c r="D486" s="522"/>
      <c r="E486" s="522"/>
      <c r="F486" s="522"/>
      <c r="G486" s="522"/>
      <c r="H486" s="522"/>
      <c r="I486" s="522"/>
      <c r="J486" s="523"/>
    </row>
    <row r="487" spans="1:10" x14ac:dyDescent="0.25">
      <c r="A487" s="521"/>
      <c r="B487" s="522"/>
      <c r="C487" s="522"/>
      <c r="D487" s="522"/>
      <c r="E487" s="522"/>
      <c r="F487" s="522"/>
      <c r="G487" s="522"/>
      <c r="H487" s="522"/>
      <c r="I487" s="522"/>
      <c r="J487" s="523"/>
    </row>
    <row r="488" spans="1:10" x14ac:dyDescent="0.25">
      <c r="A488" s="521"/>
      <c r="B488" s="522"/>
      <c r="C488" s="522"/>
      <c r="D488" s="522"/>
      <c r="E488" s="522"/>
      <c r="F488" s="522"/>
      <c r="G488" s="522"/>
      <c r="H488" s="522"/>
      <c r="I488" s="522"/>
      <c r="J488" s="523"/>
    </row>
    <row r="489" spans="1:10" x14ac:dyDescent="0.25">
      <c r="A489" s="521"/>
      <c r="B489" s="522"/>
      <c r="C489" s="522"/>
      <c r="D489" s="522"/>
      <c r="E489" s="522"/>
      <c r="F489" s="522"/>
      <c r="G489" s="522"/>
      <c r="H489" s="522"/>
      <c r="I489" s="522"/>
      <c r="J489" s="523"/>
    </row>
    <row r="490" spans="1:10" x14ac:dyDescent="0.25">
      <c r="A490" s="524"/>
      <c r="B490" s="525"/>
      <c r="C490" s="525"/>
      <c r="D490" s="525"/>
      <c r="E490" s="525"/>
      <c r="F490" s="525"/>
      <c r="G490" s="525"/>
      <c r="H490" s="525"/>
      <c r="I490" s="525"/>
      <c r="J490" s="526"/>
    </row>
    <row r="491" spans="1:10" x14ac:dyDescent="0.25">
      <c r="A491" s="187"/>
      <c r="B491" s="187"/>
      <c r="C491" s="187"/>
      <c r="D491" s="187"/>
      <c r="E491" s="187"/>
      <c r="F491" s="187"/>
      <c r="G491" s="187"/>
      <c r="H491" s="187"/>
      <c r="I491" s="187"/>
      <c r="J491" s="187"/>
    </row>
    <row r="492" spans="1:10" ht="15.6" x14ac:dyDescent="0.3">
      <c r="A492" s="376" t="s">
        <v>848</v>
      </c>
      <c r="B492" s="377"/>
      <c r="C492" s="377"/>
      <c r="D492" s="377"/>
      <c r="E492" s="377"/>
      <c r="F492" s="377"/>
      <c r="G492" s="377"/>
      <c r="H492" s="374" t="str">
        <f>'CONTACT INFORMATION'!$A$24</f>
        <v>Napa</v>
      </c>
      <c r="I492" s="374"/>
      <c r="J492" s="375"/>
    </row>
    <row r="493" spans="1:10" ht="15.6" x14ac:dyDescent="0.3">
      <c r="A493" s="57"/>
      <c r="B493" s="57"/>
      <c r="C493" s="57"/>
      <c r="D493" s="57"/>
      <c r="E493" s="57"/>
      <c r="F493" s="57"/>
      <c r="G493" s="57"/>
      <c r="H493" s="57"/>
      <c r="I493" s="57"/>
      <c r="J493" s="57"/>
    </row>
    <row r="494" spans="1:10" ht="13.8" x14ac:dyDescent="0.25">
      <c r="A494" s="466" t="s">
        <v>906</v>
      </c>
      <c r="B494" s="467"/>
      <c r="C494" s="467"/>
      <c r="D494" s="467"/>
      <c r="E494" s="467"/>
      <c r="F494" s="467"/>
      <c r="G494" s="467"/>
      <c r="H494" s="467"/>
      <c r="I494" s="467"/>
      <c r="J494" s="468"/>
    </row>
    <row r="495" spans="1:10" ht="13.2" customHeight="1" x14ac:dyDescent="0.25">
      <c r="A495" s="469" t="s">
        <v>854</v>
      </c>
      <c r="B495" s="500"/>
      <c r="C495" s="500"/>
      <c r="D495" s="501"/>
      <c r="E495" s="472"/>
      <c r="F495" s="473"/>
      <c r="G495" s="473"/>
      <c r="H495" s="473"/>
      <c r="I495" s="473"/>
      <c r="J495" s="474"/>
    </row>
    <row r="496" spans="1:10" ht="13.2" customHeight="1" x14ac:dyDescent="0.25">
      <c r="A496" s="478" t="s">
        <v>853</v>
      </c>
      <c r="B496" s="479"/>
      <c r="C496" s="479"/>
      <c r="D496" s="480"/>
      <c r="E496" s="475"/>
      <c r="F496" s="476"/>
      <c r="G496" s="476"/>
      <c r="H496" s="476"/>
      <c r="I496" s="476"/>
      <c r="J496" s="477"/>
    </row>
    <row r="497" spans="1:10" x14ac:dyDescent="0.25">
      <c r="A497" s="491" t="s">
        <v>808</v>
      </c>
      <c r="B497" s="492"/>
      <c r="C497" s="492"/>
      <c r="D497" s="493"/>
      <c r="E497" s="484"/>
      <c r="F497" s="485"/>
      <c r="G497" s="485"/>
      <c r="H497" s="485"/>
      <c r="I497" s="485"/>
      <c r="J497" s="486"/>
    </row>
    <row r="498" spans="1:10" ht="13.2" customHeight="1" x14ac:dyDescent="0.25">
      <c r="A498" s="58"/>
      <c r="B498" s="59"/>
      <c r="C498" s="59"/>
      <c r="D498" s="59"/>
      <c r="E498" s="556" t="s">
        <v>535</v>
      </c>
      <c r="F498" s="556"/>
      <c r="G498" s="556" t="s">
        <v>533</v>
      </c>
      <c r="H498" s="556"/>
      <c r="I498" s="557" t="s">
        <v>849</v>
      </c>
      <c r="J498" s="558"/>
    </row>
    <row r="499" spans="1:10" x14ac:dyDescent="0.25">
      <c r="A499" s="455" t="s">
        <v>527</v>
      </c>
      <c r="B499" s="456"/>
      <c r="C499" s="456"/>
      <c r="D499" s="457"/>
      <c r="E499" s="552"/>
      <c r="F499" s="553"/>
      <c r="G499" s="552"/>
      <c r="H499" s="553"/>
      <c r="I499" s="554"/>
      <c r="J499" s="555"/>
    </row>
    <row r="500" spans="1:10" x14ac:dyDescent="0.25">
      <c r="A500" s="460" t="s">
        <v>528</v>
      </c>
      <c r="B500" s="461"/>
      <c r="C500" s="461"/>
      <c r="D500" s="462"/>
      <c r="E500" s="540"/>
      <c r="F500" s="541"/>
      <c r="G500" s="542"/>
      <c r="H500" s="543"/>
      <c r="I500" s="546"/>
      <c r="J500" s="547"/>
    </row>
    <row r="501" spans="1:10" x14ac:dyDescent="0.25">
      <c r="A501" s="455" t="s">
        <v>529</v>
      </c>
      <c r="B501" s="456"/>
      <c r="C501" s="456"/>
      <c r="D501" s="457"/>
      <c r="E501" s="552"/>
      <c r="F501" s="553"/>
      <c r="G501" s="552"/>
      <c r="H501" s="553"/>
      <c r="I501" s="554"/>
      <c r="J501" s="555"/>
    </row>
    <row r="502" spans="1:10" x14ac:dyDescent="0.25">
      <c r="A502" s="460" t="s">
        <v>530</v>
      </c>
      <c r="B502" s="461"/>
      <c r="C502" s="461"/>
      <c r="D502" s="462"/>
      <c r="E502" s="540"/>
      <c r="F502" s="541"/>
      <c r="G502" s="542"/>
      <c r="H502" s="543"/>
      <c r="I502" s="546"/>
      <c r="J502" s="547"/>
    </row>
    <row r="503" spans="1:10" x14ac:dyDescent="0.25">
      <c r="A503" s="455" t="s">
        <v>531</v>
      </c>
      <c r="B503" s="456"/>
      <c r="C503" s="456"/>
      <c r="D503" s="457"/>
      <c r="E503" s="552"/>
      <c r="F503" s="553"/>
      <c r="G503" s="552"/>
      <c r="H503" s="553"/>
      <c r="I503" s="554"/>
      <c r="J503" s="555"/>
    </row>
    <row r="504" spans="1:10" x14ac:dyDescent="0.25">
      <c r="A504" s="460" t="s">
        <v>532</v>
      </c>
      <c r="B504" s="461"/>
      <c r="C504" s="461"/>
      <c r="D504" s="462"/>
      <c r="E504" s="540"/>
      <c r="F504" s="541"/>
      <c r="G504" s="542"/>
      <c r="H504" s="543"/>
      <c r="I504" s="546"/>
      <c r="J504" s="547"/>
    </row>
    <row r="505" spans="1:10" x14ac:dyDescent="0.25">
      <c r="A505" s="455" t="s">
        <v>537</v>
      </c>
      <c r="B505" s="456"/>
      <c r="C505" s="456"/>
      <c r="D505" s="457"/>
      <c r="E505" s="548"/>
      <c r="F505" s="549"/>
      <c r="G505" s="548"/>
      <c r="H505" s="549"/>
      <c r="I505" s="550"/>
      <c r="J505" s="551"/>
    </row>
    <row r="506" spans="1:10" x14ac:dyDescent="0.25">
      <c r="A506" s="443"/>
      <c r="B506" s="444"/>
      <c r="C506" s="444"/>
      <c r="D506" s="445"/>
      <c r="E506" s="540"/>
      <c r="F506" s="541"/>
      <c r="G506" s="542"/>
      <c r="H506" s="543"/>
      <c r="I506" s="542"/>
      <c r="J506" s="543"/>
    </row>
    <row r="507" spans="1:10" x14ac:dyDescent="0.25">
      <c r="A507" s="443"/>
      <c r="B507" s="444"/>
      <c r="C507" s="444"/>
      <c r="D507" s="445"/>
      <c r="E507" s="540"/>
      <c r="F507" s="541"/>
      <c r="G507" s="542"/>
      <c r="H507" s="543"/>
      <c r="I507" s="542"/>
      <c r="J507" s="543"/>
    </row>
    <row r="508" spans="1:10" x14ac:dyDescent="0.25">
      <c r="A508" s="443"/>
      <c r="B508" s="444"/>
      <c r="C508" s="444"/>
      <c r="D508" s="445"/>
      <c r="E508" s="540"/>
      <c r="F508" s="541"/>
      <c r="G508" s="542"/>
      <c r="H508" s="543"/>
      <c r="I508" s="542"/>
      <c r="J508" s="543"/>
    </row>
    <row r="509" spans="1:10" x14ac:dyDescent="0.25">
      <c r="A509" s="448" t="s">
        <v>534</v>
      </c>
      <c r="B509" s="449"/>
      <c r="C509" s="449"/>
      <c r="D509" s="450"/>
      <c r="E509" s="544">
        <f>SUM(E499:E508)</f>
        <v>0</v>
      </c>
      <c r="F509" s="545"/>
      <c r="G509" s="544">
        <f>SUM(G499:G508)</f>
        <v>0</v>
      </c>
      <c r="H509" s="545"/>
      <c r="I509" s="544">
        <f>SUM(I499:I508)</f>
        <v>0</v>
      </c>
      <c r="J509" s="545"/>
    </row>
    <row r="510" spans="1:10" ht="13.2" customHeight="1" x14ac:dyDescent="0.25">
      <c r="A510" s="452" t="s">
        <v>861</v>
      </c>
      <c r="B510" s="534"/>
      <c r="C510" s="534"/>
      <c r="D510" s="534"/>
      <c r="E510" s="534"/>
      <c r="F510" s="534"/>
      <c r="G510" s="534"/>
      <c r="H510" s="534"/>
      <c r="I510" s="534"/>
      <c r="J510" s="535"/>
    </row>
    <row r="511" spans="1:10" ht="13.2" customHeight="1" x14ac:dyDescent="0.25">
      <c r="A511" s="429" t="s">
        <v>862</v>
      </c>
      <c r="B511" s="536"/>
      <c r="C511" s="536"/>
      <c r="D511" s="536"/>
      <c r="E511" s="536"/>
      <c r="F511" s="536"/>
      <c r="G511" s="536"/>
      <c r="H511" s="536"/>
      <c r="I511" s="536"/>
      <c r="J511" s="537"/>
    </row>
    <row r="512" spans="1:10" ht="13.2" customHeight="1" x14ac:dyDescent="0.25">
      <c r="A512" s="429" t="s">
        <v>863</v>
      </c>
      <c r="B512" s="536"/>
      <c r="C512" s="536"/>
      <c r="D512" s="536"/>
      <c r="E512" s="536"/>
      <c r="F512" s="536"/>
      <c r="G512" s="536"/>
      <c r="H512" s="536"/>
      <c r="I512" s="536"/>
      <c r="J512" s="537"/>
    </row>
    <row r="513" spans="1:10" ht="13.2" customHeight="1" x14ac:dyDescent="0.25">
      <c r="A513" s="432" t="s">
        <v>864</v>
      </c>
      <c r="B513" s="538"/>
      <c r="C513" s="538"/>
      <c r="D513" s="538"/>
      <c r="E513" s="538"/>
      <c r="F513" s="538"/>
      <c r="G513" s="538"/>
      <c r="H513" s="538"/>
      <c r="I513" s="538"/>
      <c r="J513" s="539"/>
    </row>
    <row r="514" spans="1:10" x14ac:dyDescent="0.25">
      <c r="A514" s="518"/>
      <c r="B514" s="519"/>
      <c r="C514" s="519"/>
      <c r="D514" s="519"/>
      <c r="E514" s="519"/>
      <c r="F514" s="519"/>
      <c r="G514" s="519"/>
      <c r="H514" s="519"/>
      <c r="I514" s="519"/>
      <c r="J514" s="520"/>
    </row>
    <row r="515" spans="1:10" x14ac:dyDescent="0.25">
      <c r="A515" s="521"/>
      <c r="B515" s="522"/>
      <c r="C515" s="522"/>
      <c r="D515" s="522"/>
      <c r="E515" s="522"/>
      <c r="F515" s="522"/>
      <c r="G515" s="522"/>
      <c r="H515" s="522"/>
      <c r="I515" s="522"/>
      <c r="J515" s="523"/>
    </row>
    <row r="516" spans="1:10" x14ac:dyDescent="0.25">
      <c r="A516" s="521"/>
      <c r="B516" s="522"/>
      <c r="C516" s="522"/>
      <c r="D516" s="522"/>
      <c r="E516" s="522"/>
      <c r="F516" s="522"/>
      <c r="G516" s="522"/>
      <c r="H516" s="522"/>
      <c r="I516" s="522"/>
      <c r="J516" s="523"/>
    </row>
    <row r="517" spans="1:10" x14ac:dyDescent="0.25">
      <c r="A517" s="521"/>
      <c r="B517" s="522"/>
      <c r="C517" s="522"/>
      <c r="D517" s="522"/>
      <c r="E517" s="522"/>
      <c r="F517" s="522"/>
      <c r="G517" s="522"/>
      <c r="H517" s="522"/>
      <c r="I517" s="522"/>
      <c r="J517" s="523"/>
    </row>
    <row r="518" spans="1:10" x14ac:dyDescent="0.25">
      <c r="A518" s="521"/>
      <c r="B518" s="522"/>
      <c r="C518" s="522"/>
      <c r="D518" s="522"/>
      <c r="E518" s="522"/>
      <c r="F518" s="522"/>
      <c r="G518" s="522"/>
      <c r="H518" s="522"/>
      <c r="I518" s="522"/>
      <c r="J518" s="523"/>
    </row>
    <row r="519" spans="1:10" x14ac:dyDescent="0.25">
      <c r="A519" s="521"/>
      <c r="B519" s="522"/>
      <c r="C519" s="522"/>
      <c r="D519" s="522"/>
      <c r="E519" s="522"/>
      <c r="F519" s="522"/>
      <c r="G519" s="522"/>
      <c r="H519" s="522"/>
      <c r="I519" s="522"/>
      <c r="J519" s="523"/>
    </row>
    <row r="520" spans="1:10" x14ac:dyDescent="0.25">
      <c r="A520" s="521"/>
      <c r="B520" s="522"/>
      <c r="C520" s="522"/>
      <c r="D520" s="522"/>
      <c r="E520" s="522"/>
      <c r="F520" s="522"/>
      <c r="G520" s="522"/>
      <c r="H520" s="522"/>
      <c r="I520" s="522"/>
      <c r="J520" s="523"/>
    </row>
    <row r="521" spans="1:10" x14ac:dyDescent="0.25">
      <c r="A521" s="521"/>
      <c r="B521" s="522"/>
      <c r="C521" s="522"/>
      <c r="D521" s="522"/>
      <c r="E521" s="522"/>
      <c r="F521" s="522"/>
      <c r="G521" s="522"/>
      <c r="H521" s="522"/>
      <c r="I521" s="522"/>
      <c r="J521" s="523"/>
    </row>
    <row r="522" spans="1:10" x14ac:dyDescent="0.25">
      <c r="A522" s="521"/>
      <c r="B522" s="522"/>
      <c r="C522" s="522"/>
      <c r="D522" s="522"/>
      <c r="E522" s="522"/>
      <c r="F522" s="522"/>
      <c r="G522" s="522"/>
      <c r="H522" s="522"/>
      <c r="I522" s="522"/>
      <c r="J522" s="523"/>
    </row>
    <row r="523" spans="1:10" x14ac:dyDescent="0.25">
      <c r="A523" s="521"/>
      <c r="B523" s="522"/>
      <c r="C523" s="522"/>
      <c r="D523" s="522"/>
      <c r="E523" s="522"/>
      <c r="F523" s="522"/>
      <c r="G523" s="522"/>
      <c r="H523" s="522"/>
      <c r="I523" s="522"/>
      <c r="J523" s="523"/>
    </row>
    <row r="524" spans="1:10" x14ac:dyDescent="0.25">
      <c r="A524" s="521"/>
      <c r="B524" s="522"/>
      <c r="C524" s="522"/>
      <c r="D524" s="522"/>
      <c r="E524" s="522"/>
      <c r="F524" s="522"/>
      <c r="G524" s="522"/>
      <c r="H524" s="522"/>
      <c r="I524" s="522"/>
      <c r="J524" s="523"/>
    </row>
    <row r="525" spans="1:10" x14ac:dyDescent="0.25">
      <c r="A525" s="521"/>
      <c r="B525" s="522"/>
      <c r="C525" s="522"/>
      <c r="D525" s="522"/>
      <c r="E525" s="522"/>
      <c r="F525" s="522"/>
      <c r="G525" s="522"/>
      <c r="H525" s="522"/>
      <c r="I525" s="522"/>
      <c r="J525" s="523"/>
    </row>
    <row r="526" spans="1:10" x14ac:dyDescent="0.25">
      <c r="A526" s="521"/>
      <c r="B526" s="522"/>
      <c r="C526" s="522"/>
      <c r="D526" s="522"/>
      <c r="E526" s="522"/>
      <c r="F526" s="522"/>
      <c r="G526" s="522"/>
      <c r="H526" s="522"/>
      <c r="I526" s="522"/>
      <c r="J526" s="523"/>
    </row>
    <row r="527" spans="1:10" x14ac:dyDescent="0.25">
      <c r="A527" s="521"/>
      <c r="B527" s="522"/>
      <c r="C527" s="522"/>
      <c r="D527" s="522"/>
      <c r="E527" s="522"/>
      <c r="F527" s="522"/>
      <c r="G527" s="522"/>
      <c r="H527" s="522"/>
      <c r="I527" s="522"/>
      <c r="J527" s="523"/>
    </row>
    <row r="528" spans="1:10" x14ac:dyDescent="0.25">
      <c r="A528" s="521"/>
      <c r="B528" s="522"/>
      <c r="C528" s="522"/>
      <c r="D528" s="522"/>
      <c r="E528" s="522"/>
      <c r="F528" s="522"/>
      <c r="G528" s="522"/>
      <c r="H528" s="522"/>
      <c r="I528" s="522"/>
      <c r="J528" s="523"/>
    </row>
    <row r="529" spans="1:10" x14ac:dyDescent="0.25">
      <c r="A529" s="521"/>
      <c r="B529" s="522"/>
      <c r="C529" s="522"/>
      <c r="D529" s="522"/>
      <c r="E529" s="522"/>
      <c r="F529" s="522"/>
      <c r="G529" s="522"/>
      <c r="H529" s="522"/>
      <c r="I529" s="522"/>
      <c r="J529" s="523"/>
    </row>
    <row r="530" spans="1:10" x14ac:dyDescent="0.25">
      <c r="A530" s="521"/>
      <c r="B530" s="522"/>
      <c r="C530" s="522"/>
      <c r="D530" s="522"/>
      <c r="E530" s="522"/>
      <c r="F530" s="522"/>
      <c r="G530" s="522"/>
      <c r="H530" s="522"/>
      <c r="I530" s="522"/>
      <c r="J530" s="523"/>
    </row>
    <row r="531" spans="1:10" x14ac:dyDescent="0.25">
      <c r="A531" s="521"/>
      <c r="B531" s="522"/>
      <c r="C531" s="522"/>
      <c r="D531" s="522"/>
      <c r="E531" s="522"/>
      <c r="F531" s="522"/>
      <c r="G531" s="522"/>
      <c r="H531" s="522"/>
      <c r="I531" s="522"/>
      <c r="J531" s="523"/>
    </row>
    <row r="532" spans="1:10" x14ac:dyDescent="0.25">
      <c r="A532" s="521"/>
      <c r="B532" s="522"/>
      <c r="C532" s="522"/>
      <c r="D532" s="522"/>
      <c r="E532" s="522"/>
      <c r="F532" s="522"/>
      <c r="G532" s="522"/>
      <c r="H532" s="522"/>
      <c r="I532" s="522"/>
      <c r="J532" s="523"/>
    </row>
    <row r="533" spans="1:10" x14ac:dyDescent="0.25">
      <c r="A533" s="521"/>
      <c r="B533" s="522"/>
      <c r="C533" s="522"/>
      <c r="D533" s="522"/>
      <c r="E533" s="522"/>
      <c r="F533" s="522"/>
      <c r="G533" s="522"/>
      <c r="H533" s="522"/>
      <c r="I533" s="522"/>
      <c r="J533" s="523"/>
    </row>
    <row r="534" spans="1:10" x14ac:dyDescent="0.25">
      <c r="A534" s="521"/>
      <c r="B534" s="522"/>
      <c r="C534" s="522"/>
      <c r="D534" s="522"/>
      <c r="E534" s="522"/>
      <c r="F534" s="522"/>
      <c r="G534" s="522"/>
      <c r="H534" s="522"/>
      <c r="I534" s="522"/>
      <c r="J534" s="523"/>
    </row>
    <row r="535" spans="1:10" x14ac:dyDescent="0.25">
      <c r="A535" s="521"/>
      <c r="B535" s="522"/>
      <c r="C535" s="522"/>
      <c r="D535" s="522"/>
      <c r="E535" s="522"/>
      <c r="F535" s="522"/>
      <c r="G535" s="522"/>
      <c r="H535" s="522"/>
      <c r="I535" s="522"/>
      <c r="J535" s="523"/>
    </row>
    <row r="536" spans="1:10" x14ac:dyDescent="0.25">
      <c r="A536" s="521"/>
      <c r="B536" s="522"/>
      <c r="C536" s="522"/>
      <c r="D536" s="522"/>
      <c r="E536" s="522"/>
      <c r="F536" s="522"/>
      <c r="G536" s="522"/>
      <c r="H536" s="522"/>
      <c r="I536" s="522"/>
      <c r="J536" s="523"/>
    </row>
    <row r="537" spans="1:10" x14ac:dyDescent="0.25">
      <c r="A537" s="521"/>
      <c r="B537" s="522"/>
      <c r="C537" s="522"/>
      <c r="D537" s="522"/>
      <c r="E537" s="522"/>
      <c r="F537" s="522"/>
      <c r="G537" s="522"/>
      <c r="H537" s="522"/>
      <c r="I537" s="522"/>
      <c r="J537" s="523"/>
    </row>
    <row r="538" spans="1:10" x14ac:dyDescent="0.25">
      <c r="A538" s="521"/>
      <c r="B538" s="522"/>
      <c r="C538" s="522"/>
      <c r="D538" s="522"/>
      <c r="E538" s="522"/>
      <c r="F538" s="522"/>
      <c r="G538" s="522"/>
      <c r="H538" s="522"/>
      <c r="I538" s="522"/>
      <c r="J538" s="523"/>
    </row>
    <row r="539" spans="1:10" x14ac:dyDescent="0.25">
      <c r="A539" s="521"/>
      <c r="B539" s="522"/>
      <c r="C539" s="522"/>
      <c r="D539" s="522"/>
      <c r="E539" s="522"/>
      <c r="F539" s="522"/>
      <c r="G539" s="522"/>
      <c r="H539" s="522"/>
      <c r="I539" s="522"/>
      <c r="J539" s="523"/>
    </row>
    <row r="540" spans="1:10" x14ac:dyDescent="0.25">
      <c r="A540" s="521"/>
      <c r="B540" s="522"/>
      <c r="C540" s="522"/>
      <c r="D540" s="522"/>
      <c r="E540" s="522"/>
      <c r="F540" s="522"/>
      <c r="G540" s="522"/>
      <c r="H540" s="522"/>
      <c r="I540" s="522"/>
      <c r="J540" s="523"/>
    </row>
    <row r="541" spans="1:10" x14ac:dyDescent="0.25">
      <c r="A541" s="521"/>
      <c r="B541" s="522"/>
      <c r="C541" s="522"/>
      <c r="D541" s="522"/>
      <c r="E541" s="522"/>
      <c r="F541" s="522"/>
      <c r="G541" s="522"/>
      <c r="H541" s="522"/>
      <c r="I541" s="522"/>
      <c r="J541" s="523"/>
    </row>
    <row r="542" spans="1:10" x14ac:dyDescent="0.25">
      <c r="A542" s="521"/>
      <c r="B542" s="522"/>
      <c r="C542" s="522"/>
      <c r="D542" s="522"/>
      <c r="E542" s="522"/>
      <c r="F542" s="522"/>
      <c r="G542" s="522"/>
      <c r="H542" s="522"/>
      <c r="I542" s="522"/>
      <c r="J542" s="523"/>
    </row>
    <row r="543" spans="1:10" x14ac:dyDescent="0.25">
      <c r="A543" s="521"/>
      <c r="B543" s="522"/>
      <c r="C543" s="522"/>
      <c r="D543" s="522"/>
      <c r="E543" s="522"/>
      <c r="F543" s="522"/>
      <c r="G543" s="522"/>
      <c r="H543" s="522"/>
      <c r="I543" s="522"/>
      <c r="J543" s="523"/>
    </row>
    <row r="544" spans="1:10" x14ac:dyDescent="0.25">
      <c r="A544" s="524"/>
      <c r="B544" s="525"/>
      <c r="C544" s="525"/>
      <c r="D544" s="525"/>
      <c r="E544" s="525"/>
      <c r="F544" s="525"/>
      <c r="G544" s="525"/>
      <c r="H544" s="525"/>
      <c r="I544" s="525"/>
      <c r="J544" s="526"/>
    </row>
    <row r="545" spans="1:10" x14ac:dyDescent="0.25">
      <c r="A545" s="187"/>
      <c r="B545" s="187"/>
      <c r="C545" s="187"/>
      <c r="D545" s="187"/>
      <c r="E545" s="187"/>
      <c r="F545" s="187"/>
      <c r="G545" s="187"/>
      <c r="H545" s="187"/>
      <c r="I545" s="187"/>
      <c r="J545" s="187"/>
    </row>
    <row r="546" spans="1:10" ht="15.6" x14ac:dyDescent="0.3">
      <c r="A546" s="376" t="s">
        <v>848</v>
      </c>
      <c r="B546" s="377"/>
      <c r="C546" s="377"/>
      <c r="D546" s="377"/>
      <c r="E546" s="377"/>
      <c r="F546" s="377"/>
      <c r="G546" s="377"/>
      <c r="H546" s="374" t="str">
        <f>'CONTACT INFORMATION'!$A$24</f>
        <v>Napa</v>
      </c>
      <c r="I546" s="374"/>
      <c r="J546" s="375"/>
    </row>
    <row r="547" spans="1:10" ht="15.6" x14ac:dyDescent="0.3">
      <c r="A547" s="57"/>
      <c r="B547" s="57"/>
      <c r="C547" s="57"/>
      <c r="D547" s="57"/>
      <c r="E547" s="57"/>
      <c r="F547" s="57"/>
      <c r="G547" s="57"/>
      <c r="H547" s="57"/>
      <c r="I547" s="57"/>
      <c r="J547" s="57"/>
    </row>
    <row r="548" spans="1:10" ht="13.8" x14ac:dyDescent="0.25">
      <c r="A548" s="466" t="s">
        <v>907</v>
      </c>
      <c r="B548" s="467"/>
      <c r="C548" s="467"/>
      <c r="D548" s="467"/>
      <c r="E548" s="467"/>
      <c r="F548" s="467"/>
      <c r="G548" s="467"/>
      <c r="H548" s="467"/>
      <c r="I548" s="467"/>
      <c r="J548" s="468"/>
    </row>
    <row r="549" spans="1:10" ht="13.2" customHeight="1" x14ac:dyDescent="0.25">
      <c r="A549" s="469" t="s">
        <v>854</v>
      </c>
      <c r="B549" s="500"/>
      <c r="C549" s="500"/>
      <c r="D549" s="501"/>
      <c r="E549" s="472"/>
      <c r="F549" s="473"/>
      <c r="G549" s="473"/>
      <c r="H549" s="473"/>
      <c r="I549" s="473"/>
      <c r="J549" s="474"/>
    </row>
    <row r="550" spans="1:10" ht="13.2" customHeight="1" x14ac:dyDescent="0.25">
      <c r="A550" s="478" t="s">
        <v>853</v>
      </c>
      <c r="B550" s="479"/>
      <c r="C550" s="479"/>
      <c r="D550" s="480"/>
      <c r="E550" s="475"/>
      <c r="F550" s="476"/>
      <c r="G550" s="476"/>
      <c r="H550" s="476"/>
      <c r="I550" s="476"/>
      <c r="J550" s="477"/>
    </row>
    <row r="551" spans="1:10" x14ac:dyDescent="0.25">
      <c r="A551" s="491" t="s">
        <v>808</v>
      </c>
      <c r="B551" s="492"/>
      <c r="C551" s="492"/>
      <c r="D551" s="493"/>
      <c r="E551" s="484"/>
      <c r="F551" s="485"/>
      <c r="G551" s="485"/>
      <c r="H551" s="485"/>
      <c r="I551" s="485"/>
      <c r="J551" s="486"/>
    </row>
    <row r="552" spans="1:10" ht="13.2" customHeight="1" x14ac:dyDescent="0.25">
      <c r="A552" s="58"/>
      <c r="B552" s="59"/>
      <c r="C552" s="59"/>
      <c r="D552" s="59"/>
      <c r="E552" s="556" t="s">
        <v>535</v>
      </c>
      <c r="F552" s="556"/>
      <c r="G552" s="556" t="s">
        <v>533</v>
      </c>
      <c r="H552" s="556"/>
      <c r="I552" s="557" t="s">
        <v>849</v>
      </c>
      <c r="J552" s="558"/>
    </row>
    <row r="553" spans="1:10" x14ac:dyDescent="0.25">
      <c r="A553" s="455" t="s">
        <v>527</v>
      </c>
      <c r="B553" s="456"/>
      <c r="C553" s="456"/>
      <c r="D553" s="457"/>
      <c r="E553" s="552"/>
      <c r="F553" s="553"/>
      <c r="G553" s="552"/>
      <c r="H553" s="553"/>
      <c r="I553" s="554"/>
      <c r="J553" s="555"/>
    </row>
    <row r="554" spans="1:10" x14ac:dyDescent="0.25">
      <c r="A554" s="460" t="s">
        <v>528</v>
      </c>
      <c r="B554" s="461"/>
      <c r="C554" s="461"/>
      <c r="D554" s="462"/>
      <c r="E554" s="540"/>
      <c r="F554" s="541"/>
      <c r="G554" s="542"/>
      <c r="H554" s="543"/>
      <c r="I554" s="546"/>
      <c r="J554" s="547"/>
    </row>
    <row r="555" spans="1:10" x14ac:dyDescent="0.25">
      <c r="A555" s="455" t="s">
        <v>529</v>
      </c>
      <c r="B555" s="456"/>
      <c r="C555" s="456"/>
      <c r="D555" s="457"/>
      <c r="E555" s="552"/>
      <c r="F555" s="553"/>
      <c r="G555" s="552"/>
      <c r="H555" s="553"/>
      <c r="I555" s="554"/>
      <c r="J555" s="555"/>
    </row>
    <row r="556" spans="1:10" x14ac:dyDescent="0.25">
      <c r="A556" s="460" t="s">
        <v>530</v>
      </c>
      <c r="B556" s="461"/>
      <c r="C556" s="461"/>
      <c r="D556" s="462"/>
      <c r="E556" s="540"/>
      <c r="F556" s="541"/>
      <c r="G556" s="542"/>
      <c r="H556" s="543"/>
      <c r="I556" s="546"/>
      <c r="J556" s="547"/>
    </row>
    <row r="557" spans="1:10" x14ac:dyDescent="0.25">
      <c r="A557" s="455" t="s">
        <v>531</v>
      </c>
      <c r="B557" s="456"/>
      <c r="C557" s="456"/>
      <c r="D557" s="457"/>
      <c r="E557" s="552"/>
      <c r="F557" s="553"/>
      <c r="G557" s="552"/>
      <c r="H557" s="553"/>
      <c r="I557" s="554"/>
      <c r="J557" s="555"/>
    </row>
    <row r="558" spans="1:10" x14ac:dyDescent="0.25">
      <c r="A558" s="460" t="s">
        <v>532</v>
      </c>
      <c r="B558" s="461"/>
      <c r="C558" s="461"/>
      <c r="D558" s="462"/>
      <c r="E558" s="540"/>
      <c r="F558" s="541"/>
      <c r="G558" s="542"/>
      <c r="H558" s="543"/>
      <c r="I558" s="546"/>
      <c r="J558" s="547"/>
    </row>
    <row r="559" spans="1:10" x14ac:dyDescent="0.25">
      <c r="A559" s="455" t="s">
        <v>537</v>
      </c>
      <c r="B559" s="456"/>
      <c r="C559" s="456"/>
      <c r="D559" s="457"/>
      <c r="E559" s="548"/>
      <c r="F559" s="549"/>
      <c r="G559" s="548"/>
      <c r="H559" s="549"/>
      <c r="I559" s="550"/>
      <c r="J559" s="551"/>
    </row>
    <row r="560" spans="1:10" x14ac:dyDescent="0.25">
      <c r="A560" s="443"/>
      <c r="B560" s="444"/>
      <c r="C560" s="444"/>
      <c r="D560" s="445"/>
      <c r="E560" s="540"/>
      <c r="F560" s="541"/>
      <c r="G560" s="542"/>
      <c r="H560" s="543"/>
      <c r="I560" s="542"/>
      <c r="J560" s="543"/>
    </row>
    <row r="561" spans="1:10" x14ac:dyDescent="0.25">
      <c r="A561" s="443"/>
      <c r="B561" s="444"/>
      <c r="C561" s="444"/>
      <c r="D561" s="445"/>
      <c r="E561" s="540"/>
      <c r="F561" s="541"/>
      <c r="G561" s="542"/>
      <c r="H561" s="543"/>
      <c r="I561" s="542"/>
      <c r="J561" s="543"/>
    </row>
    <row r="562" spans="1:10" x14ac:dyDescent="0.25">
      <c r="A562" s="443"/>
      <c r="B562" s="444"/>
      <c r="C562" s="444"/>
      <c r="D562" s="445"/>
      <c r="E562" s="540"/>
      <c r="F562" s="541"/>
      <c r="G562" s="542"/>
      <c r="H562" s="543"/>
      <c r="I562" s="542"/>
      <c r="J562" s="543"/>
    </row>
    <row r="563" spans="1:10" x14ac:dyDescent="0.25">
      <c r="A563" s="448" t="s">
        <v>534</v>
      </c>
      <c r="B563" s="449"/>
      <c r="C563" s="449"/>
      <c r="D563" s="450"/>
      <c r="E563" s="544">
        <f>SUM(E553:E562)</f>
        <v>0</v>
      </c>
      <c r="F563" s="545"/>
      <c r="G563" s="544">
        <f>SUM(G553:G562)</f>
        <v>0</v>
      </c>
      <c r="H563" s="545"/>
      <c r="I563" s="544">
        <f>SUM(I553:I562)</f>
        <v>0</v>
      </c>
      <c r="J563" s="545"/>
    </row>
    <row r="564" spans="1:10" ht="13.2" customHeight="1" x14ac:dyDescent="0.25">
      <c r="A564" s="452" t="s">
        <v>861</v>
      </c>
      <c r="B564" s="534"/>
      <c r="C564" s="534"/>
      <c r="D564" s="534"/>
      <c r="E564" s="534"/>
      <c r="F564" s="534"/>
      <c r="G564" s="534"/>
      <c r="H564" s="534"/>
      <c r="I564" s="534"/>
      <c r="J564" s="535"/>
    </row>
    <row r="565" spans="1:10" ht="13.2" customHeight="1" x14ac:dyDescent="0.25">
      <c r="A565" s="429" t="s">
        <v>862</v>
      </c>
      <c r="B565" s="536"/>
      <c r="C565" s="536"/>
      <c r="D565" s="536"/>
      <c r="E565" s="536"/>
      <c r="F565" s="536"/>
      <c r="G565" s="536"/>
      <c r="H565" s="536"/>
      <c r="I565" s="536"/>
      <c r="J565" s="537"/>
    </row>
    <row r="566" spans="1:10" ht="13.2" customHeight="1" x14ac:dyDescent="0.25">
      <c r="A566" s="429" t="s">
        <v>863</v>
      </c>
      <c r="B566" s="536"/>
      <c r="C566" s="536"/>
      <c r="D566" s="536"/>
      <c r="E566" s="536"/>
      <c r="F566" s="536"/>
      <c r="G566" s="536"/>
      <c r="H566" s="536"/>
      <c r="I566" s="536"/>
      <c r="J566" s="537"/>
    </row>
    <row r="567" spans="1:10" ht="13.2" customHeight="1" x14ac:dyDescent="0.25">
      <c r="A567" s="432" t="s">
        <v>864</v>
      </c>
      <c r="B567" s="538"/>
      <c r="C567" s="538"/>
      <c r="D567" s="538"/>
      <c r="E567" s="538"/>
      <c r="F567" s="538"/>
      <c r="G567" s="538"/>
      <c r="H567" s="538"/>
      <c r="I567" s="538"/>
      <c r="J567" s="539"/>
    </row>
    <row r="568" spans="1:10" x14ac:dyDescent="0.25">
      <c r="A568" s="518"/>
      <c r="B568" s="519"/>
      <c r="C568" s="519"/>
      <c r="D568" s="519"/>
      <c r="E568" s="519"/>
      <c r="F568" s="519"/>
      <c r="G568" s="519"/>
      <c r="H568" s="519"/>
      <c r="I568" s="519"/>
      <c r="J568" s="520"/>
    </row>
    <row r="569" spans="1:10" x14ac:dyDescent="0.25">
      <c r="A569" s="521"/>
      <c r="B569" s="522"/>
      <c r="C569" s="522"/>
      <c r="D569" s="522"/>
      <c r="E569" s="522"/>
      <c r="F569" s="522"/>
      <c r="G569" s="522"/>
      <c r="H569" s="522"/>
      <c r="I569" s="522"/>
      <c r="J569" s="523"/>
    </row>
    <row r="570" spans="1:10" x14ac:dyDescent="0.25">
      <c r="A570" s="521"/>
      <c r="B570" s="522"/>
      <c r="C570" s="522"/>
      <c r="D570" s="522"/>
      <c r="E570" s="522"/>
      <c r="F570" s="522"/>
      <c r="G570" s="522"/>
      <c r="H570" s="522"/>
      <c r="I570" s="522"/>
      <c r="J570" s="523"/>
    </row>
    <row r="571" spans="1:10" x14ac:dyDescent="0.25">
      <c r="A571" s="521"/>
      <c r="B571" s="522"/>
      <c r="C571" s="522"/>
      <c r="D571" s="522"/>
      <c r="E571" s="522"/>
      <c r="F571" s="522"/>
      <c r="G571" s="522"/>
      <c r="H571" s="522"/>
      <c r="I571" s="522"/>
      <c r="J571" s="523"/>
    </row>
    <row r="572" spans="1:10" x14ac:dyDescent="0.25">
      <c r="A572" s="521"/>
      <c r="B572" s="522"/>
      <c r="C572" s="522"/>
      <c r="D572" s="522"/>
      <c r="E572" s="522"/>
      <c r="F572" s="522"/>
      <c r="G572" s="522"/>
      <c r="H572" s="522"/>
      <c r="I572" s="522"/>
      <c r="J572" s="523"/>
    </row>
    <row r="573" spans="1:10" x14ac:dyDescent="0.25">
      <c r="A573" s="521"/>
      <c r="B573" s="522"/>
      <c r="C573" s="522"/>
      <c r="D573" s="522"/>
      <c r="E573" s="522"/>
      <c r="F573" s="522"/>
      <c r="G573" s="522"/>
      <c r="H573" s="522"/>
      <c r="I573" s="522"/>
      <c r="J573" s="523"/>
    </row>
    <row r="574" spans="1:10" x14ac:dyDescent="0.25">
      <c r="A574" s="521"/>
      <c r="B574" s="522"/>
      <c r="C574" s="522"/>
      <c r="D574" s="522"/>
      <c r="E574" s="522"/>
      <c r="F574" s="522"/>
      <c r="G574" s="522"/>
      <c r="H574" s="522"/>
      <c r="I574" s="522"/>
      <c r="J574" s="523"/>
    </row>
    <row r="575" spans="1:10" x14ac:dyDescent="0.25">
      <c r="A575" s="521"/>
      <c r="B575" s="522"/>
      <c r="C575" s="522"/>
      <c r="D575" s="522"/>
      <c r="E575" s="522"/>
      <c r="F575" s="522"/>
      <c r="G575" s="522"/>
      <c r="H575" s="522"/>
      <c r="I575" s="522"/>
      <c r="J575" s="523"/>
    </row>
    <row r="576" spans="1:10" x14ac:dyDescent="0.25">
      <c r="A576" s="521"/>
      <c r="B576" s="522"/>
      <c r="C576" s="522"/>
      <c r="D576" s="522"/>
      <c r="E576" s="522"/>
      <c r="F576" s="522"/>
      <c r="G576" s="522"/>
      <c r="H576" s="522"/>
      <c r="I576" s="522"/>
      <c r="J576" s="523"/>
    </row>
    <row r="577" spans="1:10" x14ac:dyDescent="0.25">
      <c r="A577" s="521"/>
      <c r="B577" s="522"/>
      <c r="C577" s="522"/>
      <c r="D577" s="522"/>
      <c r="E577" s="522"/>
      <c r="F577" s="522"/>
      <c r="G577" s="522"/>
      <c r="H577" s="522"/>
      <c r="I577" s="522"/>
      <c r="J577" s="523"/>
    </row>
    <row r="578" spans="1:10" x14ac:dyDescent="0.25">
      <c r="A578" s="521"/>
      <c r="B578" s="522"/>
      <c r="C578" s="522"/>
      <c r="D578" s="522"/>
      <c r="E578" s="522"/>
      <c r="F578" s="522"/>
      <c r="G578" s="522"/>
      <c r="H578" s="522"/>
      <c r="I578" s="522"/>
      <c r="J578" s="523"/>
    </row>
    <row r="579" spans="1:10" x14ac:dyDescent="0.25">
      <c r="A579" s="521"/>
      <c r="B579" s="522"/>
      <c r="C579" s="522"/>
      <c r="D579" s="522"/>
      <c r="E579" s="522"/>
      <c r="F579" s="522"/>
      <c r="G579" s="522"/>
      <c r="H579" s="522"/>
      <c r="I579" s="522"/>
      <c r="J579" s="523"/>
    </row>
    <row r="580" spans="1:10" x14ac:dyDescent="0.25">
      <c r="A580" s="521"/>
      <c r="B580" s="522"/>
      <c r="C580" s="522"/>
      <c r="D580" s="522"/>
      <c r="E580" s="522"/>
      <c r="F580" s="522"/>
      <c r="G580" s="522"/>
      <c r="H580" s="522"/>
      <c r="I580" s="522"/>
      <c r="J580" s="523"/>
    </row>
    <row r="581" spans="1:10" x14ac:dyDescent="0.25">
      <c r="A581" s="521"/>
      <c r="B581" s="522"/>
      <c r="C581" s="522"/>
      <c r="D581" s="522"/>
      <c r="E581" s="522"/>
      <c r="F581" s="522"/>
      <c r="G581" s="522"/>
      <c r="H581" s="522"/>
      <c r="I581" s="522"/>
      <c r="J581" s="523"/>
    </row>
    <row r="582" spans="1:10" x14ac:dyDescent="0.25">
      <c r="A582" s="521"/>
      <c r="B582" s="522"/>
      <c r="C582" s="522"/>
      <c r="D582" s="522"/>
      <c r="E582" s="522"/>
      <c r="F582" s="522"/>
      <c r="G582" s="522"/>
      <c r="H582" s="522"/>
      <c r="I582" s="522"/>
      <c r="J582" s="523"/>
    </row>
    <row r="583" spans="1:10" x14ac:dyDescent="0.25">
      <c r="A583" s="521"/>
      <c r="B583" s="522"/>
      <c r="C583" s="522"/>
      <c r="D583" s="522"/>
      <c r="E583" s="522"/>
      <c r="F583" s="522"/>
      <c r="G583" s="522"/>
      <c r="H583" s="522"/>
      <c r="I583" s="522"/>
      <c r="J583" s="523"/>
    </row>
    <row r="584" spans="1:10" x14ac:dyDescent="0.25">
      <c r="A584" s="521"/>
      <c r="B584" s="522"/>
      <c r="C584" s="522"/>
      <c r="D584" s="522"/>
      <c r="E584" s="522"/>
      <c r="F584" s="522"/>
      <c r="G584" s="522"/>
      <c r="H584" s="522"/>
      <c r="I584" s="522"/>
      <c r="J584" s="523"/>
    </row>
    <row r="585" spans="1:10" x14ac:dyDescent="0.25">
      <c r="A585" s="521"/>
      <c r="B585" s="522"/>
      <c r="C585" s="522"/>
      <c r="D585" s="522"/>
      <c r="E585" s="522"/>
      <c r="F585" s="522"/>
      <c r="G585" s="522"/>
      <c r="H585" s="522"/>
      <c r="I585" s="522"/>
      <c r="J585" s="523"/>
    </row>
    <row r="586" spans="1:10" x14ac:dyDescent="0.25">
      <c r="A586" s="521"/>
      <c r="B586" s="522"/>
      <c r="C586" s="522"/>
      <c r="D586" s="522"/>
      <c r="E586" s="522"/>
      <c r="F586" s="522"/>
      <c r="G586" s="522"/>
      <c r="H586" s="522"/>
      <c r="I586" s="522"/>
      <c r="J586" s="523"/>
    </row>
    <row r="587" spans="1:10" x14ac:dyDescent="0.25">
      <c r="A587" s="521"/>
      <c r="B587" s="522"/>
      <c r="C587" s="522"/>
      <c r="D587" s="522"/>
      <c r="E587" s="522"/>
      <c r="F587" s="522"/>
      <c r="G587" s="522"/>
      <c r="H587" s="522"/>
      <c r="I587" s="522"/>
      <c r="J587" s="523"/>
    </row>
    <row r="588" spans="1:10" x14ac:dyDescent="0.25">
      <c r="A588" s="521"/>
      <c r="B588" s="522"/>
      <c r="C588" s="522"/>
      <c r="D588" s="522"/>
      <c r="E588" s="522"/>
      <c r="F588" s="522"/>
      <c r="G588" s="522"/>
      <c r="H588" s="522"/>
      <c r="I588" s="522"/>
      <c r="J588" s="523"/>
    </row>
    <row r="589" spans="1:10" x14ac:dyDescent="0.25">
      <c r="A589" s="521"/>
      <c r="B589" s="522"/>
      <c r="C589" s="522"/>
      <c r="D589" s="522"/>
      <c r="E589" s="522"/>
      <c r="F589" s="522"/>
      <c r="G589" s="522"/>
      <c r="H589" s="522"/>
      <c r="I589" s="522"/>
      <c r="J589" s="523"/>
    </row>
    <row r="590" spans="1:10" x14ac:dyDescent="0.25">
      <c r="A590" s="521"/>
      <c r="B590" s="522"/>
      <c r="C590" s="522"/>
      <c r="D590" s="522"/>
      <c r="E590" s="522"/>
      <c r="F590" s="522"/>
      <c r="G590" s="522"/>
      <c r="H590" s="522"/>
      <c r="I590" s="522"/>
      <c r="J590" s="523"/>
    </row>
    <row r="591" spans="1:10" x14ac:dyDescent="0.25">
      <c r="A591" s="521"/>
      <c r="B591" s="522"/>
      <c r="C591" s="522"/>
      <c r="D591" s="522"/>
      <c r="E591" s="522"/>
      <c r="F591" s="522"/>
      <c r="G591" s="522"/>
      <c r="H591" s="522"/>
      <c r="I591" s="522"/>
      <c r="J591" s="523"/>
    </row>
    <row r="592" spans="1:10" x14ac:dyDescent="0.25">
      <c r="A592" s="521"/>
      <c r="B592" s="522"/>
      <c r="C592" s="522"/>
      <c r="D592" s="522"/>
      <c r="E592" s="522"/>
      <c r="F592" s="522"/>
      <c r="G592" s="522"/>
      <c r="H592" s="522"/>
      <c r="I592" s="522"/>
      <c r="J592" s="523"/>
    </row>
    <row r="593" spans="1:10" x14ac:dyDescent="0.25">
      <c r="A593" s="521"/>
      <c r="B593" s="522"/>
      <c r="C593" s="522"/>
      <c r="D593" s="522"/>
      <c r="E593" s="522"/>
      <c r="F593" s="522"/>
      <c r="G593" s="522"/>
      <c r="H593" s="522"/>
      <c r="I593" s="522"/>
      <c r="J593" s="523"/>
    </row>
    <row r="594" spans="1:10" x14ac:dyDescent="0.25">
      <c r="A594" s="521"/>
      <c r="B594" s="522"/>
      <c r="C594" s="522"/>
      <c r="D594" s="522"/>
      <c r="E594" s="522"/>
      <c r="F594" s="522"/>
      <c r="G594" s="522"/>
      <c r="H594" s="522"/>
      <c r="I594" s="522"/>
      <c r="J594" s="523"/>
    </row>
    <row r="595" spans="1:10" x14ac:dyDescent="0.25">
      <c r="A595" s="521"/>
      <c r="B595" s="522"/>
      <c r="C595" s="522"/>
      <c r="D595" s="522"/>
      <c r="E595" s="522"/>
      <c r="F595" s="522"/>
      <c r="G595" s="522"/>
      <c r="H595" s="522"/>
      <c r="I595" s="522"/>
      <c r="J595" s="523"/>
    </row>
    <row r="596" spans="1:10" x14ac:dyDescent="0.25">
      <c r="A596" s="521"/>
      <c r="B596" s="522"/>
      <c r="C596" s="522"/>
      <c r="D596" s="522"/>
      <c r="E596" s="522"/>
      <c r="F596" s="522"/>
      <c r="G596" s="522"/>
      <c r="H596" s="522"/>
      <c r="I596" s="522"/>
      <c r="J596" s="523"/>
    </row>
    <row r="597" spans="1:10" x14ac:dyDescent="0.25">
      <c r="A597" s="521"/>
      <c r="B597" s="522"/>
      <c r="C597" s="522"/>
      <c r="D597" s="522"/>
      <c r="E597" s="522"/>
      <c r="F597" s="522"/>
      <c r="G597" s="522"/>
      <c r="H597" s="522"/>
      <c r="I597" s="522"/>
      <c r="J597" s="523"/>
    </row>
    <row r="598" spans="1:10" x14ac:dyDescent="0.25">
      <c r="A598" s="524"/>
      <c r="B598" s="525"/>
      <c r="C598" s="525"/>
      <c r="D598" s="525"/>
      <c r="E598" s="525"/>
      <c r="F598" s="525"/>
      <c r="G598" s="525"/>
      <c r="H598" s="525"/>
      <c r="I598" s="525"/>
      <c r="J598" s="526"/>
    </row>
    <row r="599" spans="1:10" x14ac:dyDescent="0.25">
      <c r="A599" s="187"/>
      <c r="B599" s="187"/>
      <c r="C599" s="187"/>
      <c r="D599" s="187"/>
      <c r="E599" s="187"/>
      <c r="F599" s="187"/>
      <c r="G599" s="187"/>
      <c r="H599" s="187"/>
      <c r="I599" s="187"/>
      <c r="J599" s="187"/>
    </row>
    <row r="600" spans="1:10" ht="15.6" x14ac:dyDescent="0.3">
      <c r="A600" s="376" t="s">
        <v>848</v>
      </c>
      <c r="B600" s="377"/>
      <c r="C600" s="377"/>
      <c r="D600" s="377"/>
      <c r="E600" s="377"/>
      <c r="F600" s="377"/>
      <c r="G600" s="377"/>
      <c r="H600" s="374" t="str">
        <f>'CONTACT INFORMATION'!$A$24</f>
        <v>Napa</v>
      </c>
      <c r="I600" s="374"/>
      <c r="J600" s="375"/>
    </row>
    <row r="601" spans="1:10" ht="15.6" x14ac:dyDescent="0.3">
      <c r="A601" s="57"/>
      <c r="B601" s="57"/>
      <c r="C601" s="57"/>
      <c r="D601" s="57"/>
      <c r="E601" s="57"/>
      <c r="F601" s="57"/>
      <c r="G601" s="57"/>
      <c r="H601" s="57"/>
      <c r="I601" s="57"/>
      <c r="J601" s="57"/>
    </row>
    <row r="602" spans="1:10" ht="13.8" x14ac:dyDescent="0.25">
      <c r="A602" s="466" t="s">
        <v>908</v>
      </c>
      <c r="B602" s="467"/>
      <c r="C602" s="467"/>
      <c r="D602" s="467"/>
      <c r="E602" s="467"/>
      <c r="F602" s="467"/>
      <c r="G602" s="467"/>
      <c r="H602" s="467"/>
      <c r="I602" s="467"/>
      <c r="J602" s="468"/>
    </row>
    <row r="603" spans="1:10" x14ac:dyDescent="0.25">
      <c r="A603" s="469" t="s">
        <v>854</v>
      </c>
      <c r="B603" s="470"/>
      <c r="C603" s="470"/>
      <c r="D603" s="471"/>
      <c r="E603" s="472"/>
      <c r="F603" s="473"/>
      <c r="G603" s="473"/>
      <c r="H603" s="473"/>
      <c r="I603" s="473"/>
      <c r="J603" s="474"/>
    </row>
    <row r="604" spans="1:10" x14ac:dyDescent="0.25">
      <c r="A604" s="478" t="s">
        <v>853</v>
      </c>
      <c r="B604" s="479"/>
      <c r="C604" s="479"/>
      <c r="D604" s="480"/>
      <c r="E604" s="475"/>
      <c r="F604" s="476"/>
      <c r="G604" s="476"/>
      <c r="H604" s="476"/>
      <c r="I604" s="476"/>
      <c r="J604" s="477"/>
    </row>
    <row r="605" spans="1:10" x14ac:dyDescent="0.25">
      <c r="A605" s="509" t="s">
        <v>808</v>
      </c>
      <c r="B605" s="510"/>
      <c r="C605" s="510"/>
      <c r="D605" s="510"/>
      <c r="E605" s="484"/>
      <c r="F605" s="485"/>
      <c r="G605" s="485"/>
      <c r="H605" s="485"/>
      <c r="I605" s="485"/>
      <c r="J605" s="486"/>
    </row>
    <row r="606" spans="1:10" x14ac:dyDescent="0.25">
      <c r="A606" s="58"/>
      <c r="B606" s="59"/>
      <c r="C606" s="59"/>
      <c r="D606" s="59"/>
      <c r="E606" s="533" t="s">
        <v>535</v>
      </c>
      <c r="F606" s="488"/>
      <c r="G606" s="533" t="s">
        <v>533</v>
      </c>
      <c r="H606" s="488"/>
      <c r="I606" s="489" t="s">
        <v>849</v>
      </c>
      <c r="J606" s="490"/>
    </row>
    <row r="607" spans="1:10" x14ac:dyDescent="0.25">
      <c r="A607" s="515" t="s">
        <v>527</v>
      </c>
      <c r="B607" s="515"/>
      <c r="C607" s="515"/>
      <c r="D607" s="515"/>
      <c r="E607" s="464"/>
      <c r="F607" s="464"/>
      <c r="G607" s="464"/>
      <c r="H607" s="464"/>
      <c r="I607" s="465"/>
      <c r="J607" s="465"/>
    </row>
    <row r="608" spans="1:10" x14ac:dyDescent="0.25">
      <c r="A608" s="511" t="s">
        <v>528</v>
      </c>
      <c r="B608" s="511"/>
      <c r="C608" s="511"/>
      <c r="D608" s="511"/>
      <c r="E608" s="446"/>
      <c r="F608" s="446"/>
      <c r="G608" s="447"/>
      <c r="H608" s="447"/>
      <c r="I608" s="463"/>
      <c r="J608" s="463"/>
    </row>
    <row r="609" spans="1:10" x14ac:dyDescent="0.25">
      <c r="A609" s="515" t="s">
        <v>529</v>
      </c>
      <c r="B609" s="515"/>
      <c r="C609" s="515"/>
      <c r="D609" s="515"/>
      <c r="E609" s="464"/>
      <c r="F609" s="464"/>
      <c r="G609" s="464"/>
      <c r="H609" s="464"/>
      <c r="I609" s="465"/>
      <c r="J609" s="465"/>
    </row>
    <row r="610" spans="1:10" x14ac:dyDescent="0.25">
      <c r="A610" s="511" t="s">
        <v>530</v>
      </c>
      <c r="B610" s="511"/>
      <c r="C610" s="511"/>
      <c r="D610" s="511"/>
      <c r="E610" s="446"/>
      <c r="F610" s="446"/>
      <c r="G610" s="447"/>
      <c r="H610" s="447"/>
      <c r="I610" s="463"/>
      <c r="J610" s="463"/>
    </row>
    <row r="611" spans="1:10" x14ac:dyDescent="0.25">
      <c r="A611" s="515" t="s">
        <v>531</v>
      </c>
      <c r="B611" s="515"/>
      <c r="C611" s="515"/>
      <c r="D611" s="515"/>
      <c r="E611" s="464"/>
      <c r="F611" s="464"/>
      <c r="G611" s="464"/>
      <c r="H611" s="464"/>
      <c r="I611" s="465"/>
      <c r="J611" s="465"/>
    </row>
    <row r="612" spans="1:10" x14ac:dyDescent="0.25">
      <c r="A612" s="511" t="s">
        <v>532</v>
      </c>
      <c r="B612" s="511"/>
      <c r="C612" s="511"/>
      <c r="D612" s="511"/>
      <c r="E612" s="446"/>
      <c r="F612" s="446"/>
      <c r="G612" s="447"/>
      <c r="H612" s="447"/>
      <c r="I612" s="463"/>
      <c r="J612" s="463"/>
    </row>
    <row r="613" spans="1:10" x14ac:dyDescent="0.25">
      <c r="A613" s="515" t="s">
        <v>537</v>
      </c>
      <c r="B613" s="515"/>
      <c r="C613" s="515"/>
      <c r="D613" s="515"/>
      <c r="E613" s="458"/>
      <c r="F613" s="458"/>
      <c r="G613" s="458"/>
      <c r="H613" s="458"/>
      <c r="I613" s="459"/>
      <c r="J613" s="459"/>
    </row>
    <row r="614" spans="1:10" x14ac:dyDescent="0.25">
      <c r="A614" s="443"/>
      <c r="B614" s="444"/>
      <c r="C614" s="444"/>
      <c r="D614" s="445"/>
      <c r="E614" s="446"/>
      <c r="F614" s="446"/>
      <c r="G614" s="447"/>
      <c r="H614" s="447"/>
      <c r="I614" s="447"/>
      <c r="J614" s="447"/>
    </row>
    <row r="615" spans="1:10" x14ac:dyDescent="0.25">
      <c r="A615" s="443"/>
      <c r="B615" s="444"/>
      <c r="C615" s="444"/>
      <c r="D615" s="445"/>
      <c r="E615" s="446"/>
      <c r="F615" s="446"/>
      <c r="G615" s="447"/>
      <c r="H615" s="447"/>
      <c r="I615" s="447"/>
      <c r="J615" s="447"/>
    </row>
    <row r="616" spans="1:10" x14ac:dyDescent="0.25">
      <c r="A616" s="443"/>
      <c r="B616" s="444"/>
      <c r="C616" s="444"/>
      <c r="D616" s="445"/>
      <c r="E616" s="446"/>
      <c r="F616" s="446"/>
      <c r="G616" s="447"/>
      <c r="H616" s="447"/>
      <c r="I616" s="447"/>
      <c r="J616" s="447"/>
    </row>
    <row r="617" spans="1:10" x14ac:dyDescent="0.25">
      <c r="A617" s="527" t="s">
        <v>534</v>
      </c>
      <c r="B617" s="527"/>
      <c r="C617" s="527"/>
      <c r="D617" s="527"/>
      <c r="E617" s="451">
        <f>SUM(E607:E616)</f>
        <v>0</v>
      </c>
      <c r="F617" s="451"/>
      <c r="G617" s="451">
        <f>SUM(G607:G616)</f>
        <v>0</v>
      </c>
      <c r="H617" s="451"/>
      <c r="I617" s="451">
        <f>SUM(I607:I616)</f>
        <v>0</v>
      </c>
      <c r="J617" s="451"/>
    </row>
    <row r="618" spans="1:10" x14ac:dyDescent="0.25">
      <c r="A618" s="452" t="s">
        <v>861</v>
      </c>
      <c r="B618" s="453"/>
      <c r="C618" s="453"/>
      <c r="D618" s="453"/>
      <c r="E618" s="453"/>
      <c r="F618" s="453"/>
      <c r="G618" s="453"/>
      <c r="H618" s="453"/>
      <c r="I618" s="453"/>
      <c r="J618" s="454"/>
    </row>
    <row r="619" spans="1:10" x14ac:dyDescent="0.25">
      <c r="A619" s="429" t="s">
        <v>862</v>
      </c>
      <c r="B619" s="430"/>
      <c r="C619" s="430"/>
      <c r="D619" s="430"/>
      <c r="E619" s="430"/>
      <c r="F619" s="430"/>
      <c r="G619" s="430"/>
      <c r="H619" s="430"/>
      <c r="I619" s="430"/>
      <c r="J619" s="431"/>
    </row>
    <row r="620" spans="1:10" x14ac:dyDescent="0.25">
      <c r="A620" s="429" t="s">
        <v>863</v>
      </c>
      <c r="B620" s="430"/>
      <c r="C620" s="430"/>
      <c r="D620" s="430"/>
      <c r="E620" s="430"/>
      <c r="F620" s="430"/>
      <c r="G620" s="430"/>
      <c r="H620" s="430"/>
      <c r="I620" s="430"/>
      <c r="J620" s="431"/>
    </row>
    <row r="621" spans="1:10" x14ac:dyDescent="0.25">
      <c r="A621" s="432" t="s">
        <v>864</v>
      </c>
      <c r="B621" s="433"/>
      <c r="C621" s="433"/>
      <c r="D621" s="433"/>
      <c r="E621" s="433"/>
      <c r="F621" s="433"/>
      <c r="G621" s="433"/>
      <c r="H621" s="433"/>
      <c r="I621" s="433"/>
      <c r="J621" s="434"/>
    </row>
    <row r="622" spans="1:10" x14ac:dyDescent="0.25">
      <c r="A622" s="518"/>
      <c r="B622" s="519"/>
      <c r="C622" s="519"/>
      <c r="D622" s="519"/>
      <c r="E622" s="519"/>
      <c r="F622" s="519"/>
      <c r="G622" s="519"/>
      <c r="H622" s="519"/>
      <c r="I622" s="519"/>
      <c r="J622" s="520"/>
    </row>
    <row r="623" spans="1:10" x14ac:dyDescent="0.25">
      <c r="A623" s="521"/>
      <c r="B623" s="522"/>
      <c r="C623" s="522"/>
      <c r="D623" s="522"/>
      <c r="E623" s="522"/>
      <c r="F623" s="522"/>
      <c r="G623" s="522"/>
      <c r="H623" s="522"/>
      <c r="I623" s="522"/>
      <c r="J623" s="523"/>
    </row>
    <row r="624" spans="1:10" x14ac:dyDescent="0.25">
      <c r="A624" s="521"/>
      <c r="B624" s="522"/>
      <c r="C624" s="522"/>
      <c r="D624" s="522"/>
      <c r="E624" s="522"/>
      <c r="F624" s="522"/>
      <c r="G624" s="522"/>
      <c r="H624" s="522"/>
      <c r="I624" s="522"/>
      <c r="J624" s="523"/>
    </row>
    <row r="625" spans="1:10" x14ac:dyDescent="0.25">
      <c r="A625" s="521"/>
      <c r="B625" s="522"/>
      <c r="C625" s="522"/>
      <c r="D625" s="522"/>
      <c r="E625" s="522"/>
      <c r="F625" s="522"/>
      <c r="G625" s="522"/>
      <c r="H625" s="522"/>
      <c r="I625" s="522"/>
      <c r="J625" s="523"/>
    </row>
    <row r="626" spans="1:10" x14ac:dyDescent="0.25">
      <c r="A626" s="521"/>
      <c r="B626" s="522"/>
      <c r="C626" s="522"/>
      <c r="D626" s="522"/>
      <c r="E626" s="522"/>
      <c r="F626" s="522"/>
      <c r="G626" s="522"/>
      <c r="H626" s="522"/>
      <c r="I626" s="522"/>
      <c r="J626" s="523"/>
    </row>
    <row r="627" spans="1:10" x14ac:dyDescent="0.25">
      <c r="A627" s="521"/>
      <c r="B627" s="522"/>
      <c r="C627" s="522"/>
      <c r="D627" s="522"/>
      <c r="E627" s="522"/>
      <c r="F627" s="522"/>
      <c r="G627" s="522"/>
      <c r="H627" s="522"/>
      <c r="I627" s="522"/>
      <c r="J627" s="523"/>
    </row>
    <row r="628" spans="1:10" x14ac:dyDescent="0.25">
      <c r="A628" s="521"/>
      <c r="B628" s="522"/>
      <c r="C628" s="522"/>
      <c r="D628" s="522"/>
      <c r="E628" s="522"/>
      <c r="F628" s="522"/>
      <c r="G628" s="522"/>
      <c r="H628" s="522"/>
      <c r="I628" s="522"/>
      <c r="J628" s="523"/>
    </row>
    <row r="629" spans="1:10" x14ac:dyDescent="0.25">
      <c r="A629" s="521"/>
      <c r="B629" s="522"/>
      <c r="C629" s="522"/>
      <c r="D629" s="522"/>
      <c r="E629" s="522"/>
      <c r="F629" s="522"/>
      <c r="G629" s="522"/>
      <c r="H629" s="522"/>
      <c r="I629" s="522"/>
      <c r="J629" s="523"/>
    </row>
    <row r="630" spans="1:10" x14ac:dyDescent="0.25">
      <c r="A630" s="521"/>
      <c r="B630" s="522"/>
      <c r="C630" s="522"/>
      <c r="D630" s="522"/>
      <c r="E630" s="522"/>
      <c r="F630" s="522"/>
      <c r="G630" s="522"/>
      <c r="H630" s="522"/>
      <c r="I630" s="522"/>
      <c r="J630" s="523"/>
    </row>
    <row r="631" spans="1:10" x14ac:dyDescent="0.25">
      <c r="A631" s="521"/>
      <c r="B631" s="522"/>
      <c r="C631" s="522"/>
      <c r="D631" s="522"/>
      <c r="E631" s="522"/>
      <c r="F631" s="522"/>
      <c r="G631" s="522"/>
      <c r="H631" s="522"/>
      <c r="I631" s="522"/>
      <c r="J631" s="523"/>
    </row>
    <row r="632" spans="1:10" x14ac:dyDescent="0.25">
      <c r="A632" s="521"/>
      <c r="B632" s="522"/>
      <c r="C632" s="522"/>
      <c r="D632" s="522"/>
      <c r="E632" s="522"/>
      <c r="F632" s="522"/>
      <c r="G632" s="522"/>
      <c r="H632" s="522"/>
      <c r="I632" s="522"/>
      <c r="J632" s="523"/>
    </row>
    <row r="633" spans="1:10" x14ac:dyDescent="0.25">
      <c r="A633" s="521"/>
      <c r="B633" s="522"/>
      <c r="C633" s="522"/>
      <c r="D633" s="522"/>
      <c r="E633" s="522"/>
      <c r="F633" s="522"/>
      <c r="G633" s="522"/>
      <c r="H633" s="522"/>
      <c r="I633" s="522"/>
      <c r="J633" s="523"/>
    </row>
    <row r="634" spans="1:10" x14ac:dyDescent="0.25">
      <c r="A634" s="521"/>
      <c r="B634" s="522"/>
      <c r="C634" s="522"/>
      <c r="D634" s="522"/>
      <c r="E634" s="522"/>
      <c r="F634" s="522"/>
      <c r="G634" s="522"/>
      <c r="H634" s="522"/>
      <c r="I634" s="522"/>
      <c r="J634" s="523"/>
    </row>
    <row r="635" spans="1:10" x14ac:dyDescent="0.25">
      <c r="A635" s="521"/>
      <c r="B635" s="522"/>
      <c r="C635" s="522"/>
      <c r="D635" s="522"/>
      <c r="E635" s="522"/>
      <c r="F635" s="522"/>
      <c r="G635" s="522"/>
      <c r="H635" s="522"/>
      <c r="I635" s="522"/>
      <c r="J635" s="523"/>
    </row>
    <row r="636" spans="1:10" x14ac:dyDescent="0.25">
      <c r="A636" s="521"/>
      <c r="B636" s="522"/>
      <c r="C636" s="522"/>
      <c r="D636" s="522"/>
      <c r="E636" s="522"/>
      <c r="F636" s="522"/>
      <c r="G636" s="522"/>
      <c r="H636" s="522"/>
      <c r="I636" s="522"/>
      <c r="J636" s="523"/>
    </row>
    <row r="637" spans="1:10" x14ac:dyDescent="0.25">
      <c r="A637" s="521"/>
      <c r="B637" s="522"/>
      <c r="C637" s="522"/>
      <c r="D637" s="522"/>
      <c r="E637" s="522"/>
      <c r="F637" s="522"/>
      <c r="G637" s="522"/>
      <c r="H637" s="522"/>
      <c r="I637" s="522"/>
      <c r="J637" s="523"/>
    </row>
    <row r="638" spans="1:10" x14ac:dyDescent="0.25">
      <c r="A638" s="521"/>
      <c r="B638" s="522"/>
      <c r="C638" s="522"/>
      <c r="D638" s="522"/>
      <c r="E638" s="522"/>
      <c r="F638" s="522"/>
      <c r="G638" s="522"/>
      <c r="H638" s="522"/>
      <c r="I638" s="522"/>
      <c r="J638" s="523"/>
    </row>
    <row r="639" spans="1:10" x14ac:dyDescent="0.25">
      <c r="A639" s="521"/>
      <c r="B639" s="522"/>
      <c r="C639" s="522"/>
      <c r="D639" s="522"/>
      <c r="E639" s="522"/>
      <c r="F639" s="522"/>
      <c r="G639" s="522"/>
      <c r="H639" s="522"/>
      <c r="I639" s="522"/>
      <c r="J639" s="523"/>
    </row>
    <row r="640" spans="1:10" x14ac:dyDescent="0.25">
      <c r="A640" s="521"/>
      <c r="B640" s="522"/>
      <c r="C640" s="522"/>
      <c r="D640" s="522"/>
      <c r="E640" s="522"/>
      <c r="F640" s="522"/>
      <c r="G640" s="522"/>
      <c r="H640" s="522"/>
      <c r="I640" s="522"/>
      <c r="J640" s="523"/>
    </row>
    <row r="641" spans="1:10" x14ac:dyDescent="0.25">
      <c r="A641" s="521"/>
      <c r="B641" s="522"/>
      <c r="C641" s="522"/>
      <c r="D641" s="522"/>
      <c r="E641" s="522"/>
      <c r="F641" s="522"/>
      <c r="G641" s="522"/>
      <c r="H641" s="522"/>
      <c r="I641" s="522"/>
      <c r="J641" s="523"/>
    </row>
    <row r="642" spans="1:10" x14ac:dyDescent="0.25">
      <c r="A642" s="521"/>
      <c r="B642" s="522"/>
      <c r="C642" s="522"/>
      <c r="D642" s="522"/>
      <c r="E642" s="522"/>
      <c r="F642" s="522"/>
      <c r="G642" s="522"/>
      <c r="H642" s="522"/>
      <c r="I642" s="522"/>
      <c r="J642" s="523"/>
    </row>
    <row r="643" spans="1:10" x14ac:dyDescent="0.25">
      <c r="A643" s="521"/>
      <c r="B643" s="522"/>
      <c r="C643" s="522"/>
      <c r="D643" s="522"/>
      <c r="E643" s="522"/>
      <c r="F643" s="522"/>
      <c r="G643" s="522"/>
      <c r="H643" s="522"/>
      <c r="I643" s="522"/>
      <c r="J643" s="523"/>
    </row>
    <row r="644" spans="1:10" x14ac:dyDescent="0.25">
      <c r="A644" s="521"/>
      <c r="B644" s="522"/>
      <c r="C644" s="522"/>
      <c r="D644" s="522"/>
      <c r="E644" s="522"/>
      <c r="F644" s="522"/>
      <c r="G644" s="522"/>
      <c r="H644" s="522"/>
      <c r="I644" s="522"/>
      <c r="J644" s="523"/>
    </row>
    <row r="645" spans="1:10" x14ac:dyDescent="0.25">
      <c r="A645" s="521"/>
      <c r="B645" s="522"/>
      <c r="C645" s="522"/>
      <c r="D645" s="522"/>
      <c r="E645" s="522"/>
      <c r="F645" s="522"/>
      <c r="G645" s="522"/>
      <c r="H645" s="522"/>
      <c r="I645" s="522"/>
      <c r="J645" s="523"/>
    </row>
    <row r="646" spans="1:10" x14ac:dyDescent="0.25">
      <c r="A646" s="521"/>
      <c r="B646" s="522"/>
      <c r="C646" s="522"/>
      <c r="D646" s="522"/>
      <c r="E646" s="522"/>
      <c r="F646" s="522"/>
      <c r="G646" s="522"/>
      <c r="H646" s="522"/>
      <c r="I646" s="522"/>
      <c r="J646" s="523"/>
    </row>
    <row r="647" spans="1:10" x14ac:dyDescent="0.25">
      <c r="A647" s="521"/>
      <c r="B647" s="522"/>
      <c r="C647" s="522"/>
      <c r="D647" s="522"/>
      <c r="E647" s="522"/>
      <c r="F647" s="522"/>
      <c r="G647" s="522"/>
      <c r="H647" s="522"/>
      <c r="I647" s="522"/>
      <c r="J647" s="523"/>
    </row>
    <row r="648" spans="1:10" x14ac:dyDescent="0.25">
      <c r="A648" s="521"/>
      <c r="B648" s="522"/>
      <c r="C648" s="522"/>
      <c r="D648" s="522"/>
      <c r="E648" s="522"/>
      <c r="F648" s="522"/>
      <c r="G648" s="522"/>
      <c r="H648" s="522"/>
      <c r="I648" s="522"/>
      <c r="J648" s="523"/>
    </row>
    <row r="649" spans="1:10" x14ac:dyDescent="0.25">
      <c r="A649" s="521"/>
      <c r="B649" s="522"/>
      <c r="C649" s="522"/>
      <c r="D649" s="522"/>
      <c r="E649" s="522"/>
      <c r="F649" s="522"/>
      <c r="G649" s="522"/>
      <c r="H649" s="522"/>
      <c r="I649" s="522"/>
      <c r="J649" s="523"/>
    </row>
    <row r="650" spans="1:10" x14ac:dyDescent="0.25">
      <c r="A650" s="521"/>
      <c r="B650" s="522"/>
      <c r="C650" s="522"/>
      <c r="D650" s="522"/>
      <c r="E650" s="522"/>
      <c r="F650" s="522"/>
      <c r="G650" s="522"/>
      <c r="H650" s="522"/>
      <c r="I650" s="522"/>
      <c r="J650" s="523"/>
    </row>
    <row r="651" spans="1:10" x14ac:dyDescent="0.25">
      <c r="A651" s="521"/>
      <c r="B651" s="522"/>
      <c r="C651" s="522"/>
      <c r="D651" s="522"/>
      <c r="E651" s="522"/>
      <c r="F651" s="522"/>
      <c r="G651" s="522"/>
      <c r="H651" s="522"/>
      <c r="I651" s="522"/>
      <c r="J651" s="523"/>
    </row>
    <row r="652" spans="1:10" x14ac:dyDescent="0.25">
      <c r="A652" s="524"/>
      <c r="B652" s="525"/>
      <c r="C652" s="525"/>
      <c r="D652" s="525"/>
      <c r="E652" s="525"/>
      <c r="F652" s="525"/>
      <c r="G652" s="525"/>
      <c r="H652" s="525"/>
      <c r="I652" s="525"/>
      <c r="J652" s="526"/>
    </row>
    <row r="653" spans="1:10" x14ac:dyDescent="0.25">
      <c r="A653" s="187"/>
      <c r="B653" s="187"/>
      <c r="C653" s="187"/>
      <c r="D653" s="187"/>
      <c r="E653" s="187"/>
      <c r="F653" s="187"/>
      <c r="G653" s="187"/>
      <c r="H653" s="187"/>
      <c r="I653" s="187"/>
      <c r="J653" s="187"/>
    </row>
    <row r="654" spans="1:10" ht="15.6" x14ac:dyDescent="0.3">
      <c r="A654" s="376" t="s">
        <v>848</v>
      </c>
      <c r="B654" s="377"/>
      <c r="C654" s="377"/>
      <c r="D654" s="377"/>
      <c r="E654" s="377"/>
      <c r="F654" s="377"/>
      <c r="G654" s="377"/>
      <c r="H654" s="374" t="str">
        <f>'CONTACT INFORMATION'!$A$24</f>
        <v>Napa</v>
      </c>
      <c r="I654" s="374"/>
      <c r="J654" s="375"/>
    </row>
    <row r="655" spans="1:10" ht="15.6" x14ac:dyDescent="0.3">
      <c r="A655" s="57"/>
      <c r="B655" s="57"/>
      <c r="C655" s="57"/>
      <c r="D655" s="57"/>
      <c r="E655" s="57"/>
      <c r="F655" s="57"/>
      <c r="G655" s="57"/>
      <c r="H655" s="57"/>
      <c r="I655" s="57"/>
      <c r="J655" s="57"/>
    </row>
    <row r="656" spans="1:10" ht="13.8" x14ac:dyDescent="0.25">
      <c r="A656" s="466" t="s">
        <v>909</v>
      </c>
      <c r="B656" s="467"/>
      <c r="C656" s="467"/>
      <c r="D656" s="467"/>
      <c r="E656" s="467"/>
      <c r="F656" s="467"/>
      <c r="G656" s="467"/>
      <c r="H656" s="467"/>
      <c r="I656" s="467"/>
      <c r="J656" s="468"/>
    </row>
    <row r="657" spans="1:10" x14ac:dyDescent="0.25">
      <c r="A657" s="469" t="s">
        <v>854</v>
      </c>
      <c r="B657" s="470"/>
      <c r="C657" s="470"/>
      <c r="D657" s="471"/>
      <c r="E657" s="472"/>
      <c r="F657" s="473"/>
      <c r="G657" s="473"/>
      <c r="H657" s="473"/>
      <c r="I657" s="473"/>
      <c r="J657" s="474"/>
    </row>
    <row r="658" spans="1:10" x14ac:dyDescent="0.25">
      <c r="A658" s="478" t="s">
        <v>853</v>
      </c>
      <c r="B658" s="479"/>
      <c r="C658" s="479"/>
      <c r="D658" s="480"/>
      <c r="E658" s="475"/>
      <c r="F658" s="476"/>
      <c r="G658" s="476"/>
      <c r="H658" s="476"/>
      <c r="I658" s="476"/>
      <c r="J658" s="477"/>
    </row>
    <row r="659" spans="1:10" x14ac:dyDescent="0.25">
      <c r="A659" s="509" t="s">
        <v>808</v>
      </c>
      <c r="B659" s="510"/>
      <c r="C659" s="510"/>
      <c r="D659" s="510"/>
      <c r="E659" s="484"/>
      <c r="F659" s="485"/>
      <c r="G659" s="485"/>
      <c r="H659" s="485"/>
      <c r="I659" s="485"/>
      <c r="J659" s="486"/>
    </row>
    <row r="660" spans="1:10" x14ac:dyDescent="0.25">
      <c r="A660" s="58"/>
      <c r="B660" s="59"/>
      <c r="C660" s="59"/>
      <c r="D660" s="59"/>
      <c r="E660" s="533" t="s">
        <v>535</v>
      </c>
      <c r="F660" s="488"/>
      <c r="G660" s="533" t="s">
        <v>533</v>
      </c>
      <c r="H660" s="488"/>
      <c r="I660" s="489" t="s">
        <v>849</v>
      </c>
      <c r="J660" s="490"/>
    </row>
    <row r="661" spans="1:10" x14ac:dyDescent="0.25">
      <c r="A661" s="515" t="s">
        <v>527</v>
      </c>
      <c r="B661" s="515"/>
      <c r="C661" s="515"/>
      <c r="D661" s="515"/>
      <c r="E661" s="464"/>
      <c r="F661" s="464"/>
      <c r="G661" s="464"/>
      <c r="H661" s="464"/>
      <c r="I661" s="465"/>
      <c r="J661" s="465"/>
    </row>
    <row r="662" spans="1:10" x14ac:dyDescent="0.25">
      <c r="A662" s="511" t="s">
        <v>528</v>
      </c>
      <c r="B662" s="511"/>
      <c r="C662" s="511"/>
      <c r="D662" s="511"/>
      <c r="E662" s="446"/>
      <c r="F662" s="446"/>
      <c r="G662" s="447"/>
      <c r="H662" s="447"/>
      <c r="I662" s="463"/>
      <c r="J662" s="463"/>
    </row>
    <row r="663" spans="1:10" x14ac:dyDescent="0.25">
      <c r="A663" s="515" t="s">
        <v>529</v>
      </c>
      <c r="B663" s="515"/>
      <c r="C663" s="515"/>
      <c r="D663" s="515"/>
      <c r="E663" s="464"/>
      <c r="F663" s="464"/>
      <c r="G663" s="464"/>
      <c r="H663" s="464"/>
      <c r="I663" s="465"/>
      <c r="J663" s="465"/>
    </row>
    <row r="664" spans="1:10" x14ac:dyDescent="0.25">
      <c r="A664" s="511" t="s">
        <v>530</v>
      </c>
      <c r="B664" s="511"/>
      <c r="C664" s="511"/>
      <c r="D664" s="511"/>
      <c r="E664" s="446"/>
      <c r="F664" s="446"/>
      <c r="G664" s="447"/>
      <c r="H664" s="447"/>
      <c r="I664" s="463"/>
      <c r="J664" s="463"/>
    </row>
    <row r="665" spans="1:10" x14ac:dyDescent="0.25">
      <c r="A665" s="515" t="s">
        <v>531</v>
      </c>
      <c r="B665" s="515"/>
      <c r="C665" s="515"/>
      <c r="D665" s="515"/>
      <c r="E665" s="464"/>
      <c r="F665" s="464"/>
      <c r="G665" s="464"/>
      <c r="H665" s="464"/>
      <c r="I665" s="465"/>
      <c r="J665" s="465"/>
    </row>
    <row r="666" spans="1:10" x14ac:dyDescent="0.25">
      <c r="A666" s="511" t="s">
        <v>532</v>
      </c>
      <c r="B666" s="511"/>
      <c r="C666" s="511"/>
      <c r="D666" s="511"/>
      <c r="E666" s="446"/>
      <c r="F666" s="446"/>
      <c r="G666" s="447"/>
      <c r="H666" s="447"/>
      <c r="I666" s="463"/>
      <c r="J666" s="463"/>
    </row>
    <row r="667" spans="1:10" x14ac:dyDescent="0.25">
      <c r="A667" s="515" t="s">
        <v>537</v>
      </c>
      <c r="B667" s="515"/>
      <c r="C667" s="515"/>
      <c r="D667" s="515"/>
      <c r="E667" s="458"/>
      <c r="F667" s="458"/>
      <c r="G667" s="458"/>
      <c r="H667" s="458"/>
      <c r="I667" s="459"/>
      <c r="J667" s="459"/>
    </row>
    <row r="668" spans="1:10" x14ac:dyDescent="0.25">
      <c r="A668" s="443"/>
      <c r="B668" s="444"/>
      <c r="C668" s="444"/>
      <c r="D668" s="445"/>
      <c r="E668" s="446"/>
      <c r="F668" s="446"/>
      <c r="G668" s="447"/>
      <c r="H668" s="447"/>
      <c r="I668" s="447"/>
      <c r="J668" s="447"/>
    </row>
    <row r="669" spans="1:10" x14ac:dyDescent="0.25">
      <c r="A669" s="443"/>
      <c r="B669" s="444"/>
      <c r="C669" s="444"/>
      <c r="D669" s="445"/>
      <c r="E669" s="446"/>
      <c r="F669" s="446"/>
      <c r="G669" s="447"/>
      <c r="H669" s="447"/>
      <c r="I669" s="447"/>
      <c r="J669" s="447"/>
    </row>
    <row r="670" spans="1:10" x14ac:dyDescent="0.25">
      <c r="A670" s="443"/>
      <c r="B670" s="444"/>
      <c r="C670" s="444"/>
      <c r="D670" s="445"/>
      <c r="E670" s="446"/>
      <c r="F670" s="446"/>
      <c r="G670" s="447"/>
      <c r="H670" s="447"/>
      <c r="I670" s="447"/>
      <c r="J670" s="447"/>
    </row>
    <row r="671" spans="1:10" x14ac:dyDescent="0.25">
      <c r="A671" s="527" t="s">
        <v>534</v>
      </c>
      <c r="B671" s="527"/>
      <c r="C671" s="527"/>
      <c r="D671" s="527"/>
      <c r="E671" s="451">
        <f>SUM(E661:E670)</f>
        <v>0</v>
      </c>
      <c r="F671" s="451"/>
      <c r="G671" s="451">
        <f>SUM(G661:G670)</f>
        <v>0</v>
      </c>
      <c r="H671" s="451"/>
      <c r="I671" s="451">
        <f>SUM(I661:I670)</f>
        <v>0</v>
      </c>
      <c r="J671" s="451"/>
    </row>
    <row r="672" spans="1:10" x14ac:dyDescent="0.25">
      <c r="A672" s="452" t="s">
        <v>861</v>
      </c>
      <c r="B672" s="453"/>
      <c r="C672" s="453"/>
      <c r="D672" s="453"/>
      <c r="E672" s="453"/>
      <c r="F672" s="453"/>
      <c r="G672" s="453"/>
      <c r="H672" s="453"/>
      <c r="I672" s="453"/>
      <c r="J672" s="454"/>
    </row>
    <row r="673" spans="1:10" x14ac:dyDescent="0.25">
      <c r="A673" s="429" t="s">
        <v>862</v>
      </c>
      <c r="B673" s="430"/>
      <c r="C673" s="430"/>
      <c r="D673" s="430"/>
      <c r="E673" s="430"/>
      <c r="F673" s="430"/>
      <c r="G673" s="430"/>
      <c r="H673" s="430"/>
      <c r="I673" s="430"/>
      <c r="J673" s="431"/>
    </row>
    <row r="674" spans="1:10" x14ac:dyDescent="0.25">
      <c r="A674" s="429" t="s">
        <v>863</v>
      </c>
      <c r="B674" s="430"/>
      <c r="C674" s="430"/>
      <c r="D674" s="430"/>
      <c r="E674" s="430"/>
      <c r="F674" s="430"/>
      <c r="G674" s="430"/>
      <c r="H674" s="430"/>
      <c r="I674" s="430"/>
      <c r="J674" s="431"/>
    </row>
    <row r="675" spans="1:10" x14ac:dyDescent="0.25">
      <c r="A675" s="432" t="s">
        <v>864</v>
      </c>
      <c r="B675" s="433"/>
      <c r="C675" s="433"/>
      <c r="D675" s="433"/>
      <c r="E675" s="433"/>
      <c r="F675" s="433"/>
      <c r="G675" s="433"/>
      <c r="H675" s="433"/>
      <c r="I675" s="433"/>
      <c r="J675" s="434"/>
    </row>
    <row r="676" spans="1:10" x14ac:dyDescent="0.25">
      <c r="A676" s="518"/>
      <c r="B676" s="519"/>
      <c r="C676" s="519"/>
      <c r="D676" s="519"/>
      <c r="E676" s="519"/>
      <c r="F676" s="519"/>
      <c r="G676" s="519"/>
      <c r="H676" s="519"/>
      <c r="I676" s="519"/>
      <c r="J676" s="520"/>
    </row>
    <row r="677" spans="1:10" x14ac:dyDescent="0.25">
      <c r="A677" s="521"/>
      <c r="B677" s="522"/>
      <c r="C677" s="522"/>
      <c r="D677" s="522"/>
      <c r="E677" s="522"/>
      <c r="F677" s="522"/>
      <c r="G677" s="522"/>
      <c r="H677" s="522"/>
      <c r="I677" s="522"/>
      <c r="J677" s="523"/>
    </row>
    <row r="678" spans="1:10" x14ac:dyDescent="0.25">
      <c r="A678" s="521"/>
      <c r="B678" s="522"/>
      <c r="C678" s="522"/>
      <c r="D678" s="522"/>
      <c r="E678" s="522"/>
      <c r="F678" s="522"/>
      <c r="G678" s="522"/>
      <c r="H678" s="522"/>
      <c r="I678" s="522"/>
      <c r="J678" s="523"/>
    </row>
    <row r="679" spans="1:10" x14ac:dyDescent="0.25">
      <c r="A679" s="521"/>
      <c r="B679" s="522"/>
      <c r="C679" s="522"/>
      <c r="D679" s="522"/>
      <c r="E679" s="522"/>
      <c r="F679" s="522"/>
      <c r="G679" s="522"/>
      <c r="H679" s="522"/>
      <c r="I679" s="522"/>
      <c r="J679" s="523"/>
    </row>
    <row r="680" spans="1:10" x14ac:dyDescent="0.25">
      <c r="A680" s="521"/>
      <c r="B680" s="522"/>
      <c r="C680" s="522"/>
      <c r="D680" s="522"/>
      <c r="E680" s="522"/>
      <c r="F680" s="522"/>
      <c r="G680" s="522"/>
      <c r="H680" s="522"/>
      <c r="I680" s="522"/>
      <c r="J680" s="523"/>
    </row>
    <row r="681" spans="1:10" x14ac:dyDescent="0.25">
      <c r="A681" s="521"/>
      <c r="B681" s="522"/>
      <c r="C681" s="522"/>
      <c r="D681" s="522"/>
      <c r="E681" s="522"/>
      <c r="F681" s="522"/>
      <c r="G681" s="522"/>
      <c r="H681" s="522"/>
      <c r="I681" s="522"/>
      <c r="J681" s="523"/>
    </row>
    <row r="682" spans="1:10" x14ac:dyDescent="0.25">
      <c r="A682" s="521"/>
      <c r="B682" s="522"/>
      <c r="C682" s="522"/>
      <c r="D682" s="522"/>
      <c r="E682" s="522"/>
      <c r="F682" s="522"/>
      <c r="G682" s="522"/>
      <c r="H682" s="522"/>
      <c r="I682" s="522"/>
      <c r="J682" s="523"/>
    </row>
    <row r="683" spans="1:10" x14ac:dyDescent="0.25">
      <c r="A683" s="521"/>
      <c r="B683" s="522"/>
      <c r="C683" s="522"/>
      <c r="D683" s="522"/>
      <c r="E683" s="522"/>
      <c r="F683" s="522"/>
      <c r="G683" s="522"/>
      <c r="H683" s="522"/>
      <c r="I683" s="522"/>
      <c r="J683" s="523"/>
    </row>
    <row r="684" spans="1:10" x14ac:dyDescent="0.25">
      <c r="A684" s="521"/>
      <c r="B684" s="522"/>
      <c r="C684" s="522"/>
      <c r="D684" s="522"/>
      <c r="E684" s="522"/>
      <c r="F684" s="522"/>
      <c r="G684" s="522"/>
      <c r="H684" s="522"/>
      <c r="I684" s="522"/>
      <c r="J684" s="523"/>
    </row>
    <row r="685" spans="1:10" x14ac:dyDescent="0.25">
      <c r="A685" s="521"/>
      <c r="B685" s="522"/>
      <c r="C685" s="522"/>
      <c r="D685" s="522"/>
      <c r="E685" s="522"/>
      <c r="F685" s="522"/>
      <c r="G685" s="522"/>
      <c r="H685" s="522"/>
      <c r="I685" s="522"/>
      <c r="J685" s="523"/>
    </row>
    <row r="686" spans="1:10" x14ac:dyDescent="0.25">
      <c r="A686" s="521"/>
      <c r="B686" s="522"/>
      <c r="C686" s="522"/>
      <c r="D686" s="522"/>
      <c r="E686" s="522"/>
      <c r="F686" s="522"/>
      <c r="G686" s="522"/>
      <c r="H686" s="522"/>
      <c r="I686" s="522"/>
      <c r="J686" s="523"/>
    </row>
    <row r="687" spans="1:10" x14ac:dyDescent="0.25">
      <c r="A687" s="521"/>
      <c r="B687" s="522"/>
      <c r="C687" s="522"/>
      <c r="D687" s="522"/>
      <c r="E687" s="522"/>
      <c r="F687" s="522"/>
      <c r="G687" s="522"/>
      <c r="H687" s="522"/>
      <c r="I687" s="522"/>
      <c r="J687" s="523"/>
    </row>
    <row r="688" spans="1:10" x14ac:dyDescent="0.25">
      <c r="A688" s="521"/>
      <c r="B688" s="522"/>
      <c r="C688" s="522"/>
      <c r="D688" s="522"/>
      <c r="E688" s="522"/>
      <c r="F688" s="522"/>
      <c r="G688" s="522"/>
      <c r="H688" s="522"/>
      <c r="I688" s="522"/>
      <c r="J688" s="523"/>
    </row>
    <row r="689" spans="1:10" x14ac:dyDescent="0.25">
      <c r="A689" s="521"/>
      <c r="B689" s="522"/>
      <c r="C689" s="522"/>
      <c r="D689" s="522"/>
      <c r="E689" s="522"/>
      <c r="F689" s="522"/>
      <c r="G689" s="522"/>
      <c r="H689" s="522"/>
      <c r="I689" s="522"/>
      <c r="J689" s="523"/>
    </row>
    <row r="690" spans="1:10" x14ac:dyDescent="0.25">
      <c r="A690" s="521"/>
      <c r="B690" s="522"/>
      <c r="C690" s="522"/>
      <c r="D690" s="522"/>
      <c r="E690" s="522"/>
      <c r="F690" s="522"/>
      <c r="G690" s="522"/>
      <c r="H690" s="522"/>
      <c r="I690" s="522"/>
      <c r="J690" s="523"/>
    </row>
    <row r="691" spans="1:10" x14ac:dyDescent="0.25">
      <c r="A691" s="521"/>
      <c r="B691" s="522"/>
      <c r="C691" s="522"/>
      <c r="D691" s="522"/>
      <c r="E691" s="522"/>
      <c r="F691" s="522"/>
      <c r="G691" s="522"/>
      <c r="H691" s="522"/>
      <c r="I691" s="522"/>
      <c r="J691" s="523"/>
    </row>
    <row r="692" spans="1:10" x14ac:dyDescent="0.25">
      <c r="A692" s="521"/>
      <c r="B692" s="522"/>
      <c r="C692" s="522"/>
      <c r="D692" s="522"/>
      <c r="E692" s="522"/>
      <c r="F692" s="522"/>
      <c r="G692" s="522"/>
      <c r="H692" s="522"/>
      <c r="I692" s="522"/>
      <c r="J692" s="523"/>
    </row>
    <row r="693" spans="1:10" x14ac:dyDescent="0.25">
      <c r="A693" s="521"/>
      <c r="B693" s="522"/>
      <c r="C693" s="522"/>
      <c r="D693" s="522"/>
      <c r="E693" s="522"/>
      <c r="F693" s="522"/>
      <c r="G693" s="522"/>
      <c r="H693" s="522"/>
      <c r="I693" s="522"/>
      <c r="J693" s="523"/>
    </row>
    <row r="694" spans="1:10" x14ac:dyDescent="0.25">
      <c r="A694" s="521"/>
      <c r="B694" s="522"/>
      <c r="C694" s="522"/>
      <c r="D694" s="522"/>
      <c r="E694" s="522"/>
      <c r="F694" s="522"/>
      <c r="G694" s="522"/>
      <c r="H694" s="522"/>
      <c r="I694" s="522"/>
      <c r="J694" s="523"/>
    </row>
    <row r="695" spans="1:10" x14ac:dyDescent="0.25">
      <c r="A695" s="521"/>
      <c r="B695" s="522"/>
      <c r="C695" s="522"/>
      <c r="D695" s="522"/>
      <c r="E695" s="522"/>
      <c r="F695" s="522"/>
      <c r="G695" s="522"/>
      <c r="H695" s="522"/>
      <c r="I695" s="522"/>
      <c r="J695" s="523"/>
    </row>
    <row r="696" spans="1:10" x14ac:dyDescent="0.25">
      <c r="A696" s="521"/>
      <c r="B696" s="522"/>
      <c r="C696" s="522"/>
      <c r="D696" s="522"/>
      <c r="E696" s="522"/>
      <c r="F696" s="522"/>
      <c r="G696" s="522"/>
      <c r="H696" s="522"/>
      <c r="I696" s="522"/>
      <c r="J696" s="523"/>
    </row>
    <row r="697" spans="1:10" x14ac:dyDescent="0.25">
      <c r="A697" s="521"/>
      <c r="B697" s="522"/>
      <c r="C697" s="522"/>
      <c r="D697" s="522"/>
      <c r="E697" s="522"/>
      <c r="F697" s="522"/>
      <c r="G697" s="522"/>
      <c r="H697" s="522"/>
      <c r="I697" s="522"/>
      <c r="J697" s="523"/>
    </row>
    <row r="698" spans="1:10" x14ac:dyDescent="0.25">
      <c r="A698" s="521"/>
      <c r="B698" s="522"/>
      <c r="C698" s="522"/>
      <c r="D698" s="522"/>
      <c r="E698" s="522"/>
      <c r="F698" s="522"/>
      <c r="G698" s="522"/>
      <c r="H698" s="522"/>
      <c r="I698" s="522"/>
      <c r="J698" s="523"/>
    </row>
    <row r="699" spans="1:10" x14ac:dyDescent="0.25">
      <c r="A699" s="521"/>
      <c r="B699" s="522"/>
      <c r="C699" s="522"/>
      <c r="D699" s="522"/>
      <c r="E699" s="522"/>
      <c r="F699" s="522"/>
      <c r="G699" s="522"/>
      <c r="H699" s="522"/>
      <c r="I699" s="522"/>
      <c r="J699" s="523"/>
    </row>
    <row r="700" spans="1:10" x14ac:dyDescent="0.25">
      <c r="A700" s="521"/>
      <c r="B700" s="522"/>
      <c r="C700" s="522"/>
      <c r="D700" s="522"/>
      <c r="E700" s="522"/>
      <c r="F700" s="522"/>
      <c r="G700" s="522"/>
      <c r="H700" s="522"/>
      <c r="I700" s="522"/>
      <c r="J700" s="523"/>
    </row>
    <row r="701" spans="1:10" x14ac:dyDescent="0.25">
      <c r="A701" s="521"/>
      <c r="B701" s="522"/>
      <c r="C701" s="522"/>
      <c r="D701" s="522"/>
      <c r="E701" s="522"/>
      <c r="F701" s="522"/>
      <c r="G701" s="522"/>
      <c r="H701" s="522"/>
      <c r="I701" s="522"/>
      <c r="J701" s="523"/>
    </row>
    <row r="702" spans="1:10" x14ac:dyDescent="0.25">
      <c r="A702" s="521"/>
      <c r="B702" s="522"/>
      <c r="C702" s="522"/>
      <c r="D702" s="522"/>
      <c r="E702" s="522"/>
      <c r="F702" s="522"/>
      <c r="G702" s="522"/>
      <c r="H702" s="522"/>
      <c r="I702" s="522"/>
      <c r="J702" s="523"/>
    </row>
    <row r="703" spans="1:10" x14ac:dyDescent="0.25">
      <c r="A703" s="521"/>
      <c r="B703" s="522"/>
      <c r="C703" s="522"/>
      <c r="D703" s="522"/>
      <c r="E703" s="522"/>
      <c r="F703" s="522"/>
      <c r="G703" s="522"/>
      <c r="H703" s="522"/>
      <c r="I703" s="522"/>
      <c r="J703" s="523"/>
    </row>
    <row r="704" spans="1:10" x14ac:dyDescent="0.25">
      <c r="A704" s="521"/>
      <c r="B704" s="522"/>
      <c r="C704" s="522"/>
      <c r="D704" s="522"/>
      <c r="E704" s="522"/>
      <c r="F704" s="522"/>
      <c r="G704" s="522"/>
      <c r="H704" s="522"/>
      <c r="I704" s="522"/>
      <c r="J704" s="523"/>
    </row>
    <row r="705" spans="1:10" x14ac:dyDescent="0.25">
      <c r="A705" s="521"/>
      <c r="B705" s="522"/>
      <c r="C705" s="522"/>
      <c r="D705" s="522"/>
      <c r="E705" s="522"/>
      <c r="F705" s="522"/>
      <c r="G705" s="522"/>
      <c r="H705" s="522"/>
      <c r="I705" s="522"/>
      <c r="J705" s="523"/>
    </row>
    <row r="706" spans="1:10" x14ac:dyDescent="0.25">
      <c r="A706" s="524"/>
      <c r="B706" s="525"/>
      <c r="C706" s="525"/>
      <c r="D706" s="525"/>
      <c r="E706" s="525"/>
      <c r="F706" s="525"/>
      <c r="G706" s="525"/>
      <c r="H706" s="525"/>
      <c r="I706" s="525"/>
      <c r="J706" s="526"/>
    </row>
    <row r="707" spans="1:10" x14ac:dyDescent="0.25">
      <c r="A707" s="46"/>
      <c r="B707" s="46"/>
      <c r="C707" s="46"/>
      <c r="D707" s="46"/>
      <c r="E707" s="46"/>
      <c r="F707" s="46"/>
      <c r="G707" s="46"/>
      <c r="H707" s="46"/>
      <c r="I707" s="46"/>
      <c r="J707" s="46"/>
    </row>
    <row r="708" spans="1:10" ht="15.6" x14ac:dyDescent="0.3">
      <c r="A708" s="376" t="s">
        <v>848</v>
      </c>
      <c r="B708" s="377"/>
      <c r="C708" s="377"/>
      <c r="D708" s="377"/>
      <c r="E708" s="377"/>
      <c r="F708" s="377"/>
      <c r="G708" s="377"/>
      <c r="H708" s="374" t="str">
        <f>'CONTACT INFORMATION'!$A$24</f>
        <v>Napa</v>
      </c>
      <c r="I708" s="374"/>
      <c r="J708" s="375"/>
    </row>
    <row r="709" spans="1:10" ht="15.6" x14ac:dyDescent="0.3">
      <c r="A709" s="57"/>
      <c r="B709" s="57"/>
      <c r="C709" s="57"/>
      <c r="D709" s="57"/>
      <c r="E709" s="57"/>
      <c r="F709" s="57"/>
      <c r="G709" s="57"/>
      <c r="H709" s="57"/>
      <c r="I709" s="57"/>
      <c r="J709" s="57"/>
    </row>
    <row r="710" spans="1:10" ht="13.8" x14ac:dyDescent="0.25">
      <c r="A710" s="466" t="s">
        <v>910</v>
      </c>
      <c r="B710" s="467"/>
      <c r="C710" s="467"/>
      <c r="D710" s="467"/>
      <c r="E710" s="467"/>
      <c r="F710" s="467"/>
      <c r="G710" s="467"/>
      <c r="H710" s="467"/>
      <c r="I710" s="467"/>
      <c r="J710" s="468"/>
    </row>
    <row r="711" spans="1:10" x14ac:dyDescent="0.25">
      <c r="A711" s="469" t="s">
        <v>854</v>
      </c>
      <c r="B711" s="470"/>
      <c r="C711" s="470"/>
      <c r="D711" s="471"/>
      <c r="E711" s="472"/>
      <c r="F711" s="473"/>
      <c r="G711" s="473"/>
      <c r="H711" s="473"/>
      <c r="I711" s="473"/>
      <c r="J711" s="474"/>
    </row>
    <row r="712" spans="1:10" x14ac:dyDescent="0.25">
      <c r="A712" s="478" t="s">
        <v>853</v>
      </c>
      <c r="B712" s="479"/>
      <c r="C712" s="479"/>
      <c r="D712" s="480"/>
      <c r="E712" s="475"/>
      <c r="F712" s="476"/>
      <c r="G712" s="476"/>
      <c r="H712" s="476"/>
      <c r="I712" s="476"/>
      <c r="J712" s="477"/>
    </row>
    <row r="713" spans="1:10" x14ac:dyDescent="0.25">
      <c r="A713" s="509" t="s">
        <v>808</v>
      </c>
      <c r="B713" s="510"/>
      <c r="C713" s="510"/>
      <c r="D713" s="510"/>
      <c r="E713" s="484"/>
      <c r="F713" s="485"/>
      <c r="G713" s="485"/>
      <c r="H713" s="485"/>
      <c r="I713" s="485"/>
      <c r="J713" s="486"/>
    </row>
    <row r="714" spans="1:10" x14ac:dyDescent="0.25">
      <c r="A714" s="58"/>
      <c r="B714" s="59"/>
      <c r="C714" s="59"/>
      <c r="D714" s="59"/>
      <c r="E714" s="533" t="s">
        <v>535</v>
      </c>
      <c r="F714" s="488"/>
      <c r="G714" s="533" t="s">
        <v>533</v>
      </c>
      <c r="H714" s="488"/>
      <c r="I714" s="489" t="s">
        <v>849</v>
      </c>
      <c r="J714" s="490"/>
    </row>
    <row r="715" spans="1:10" x14ac:dyDescent="0.25">
      <c r="A715" s="515" t="s">
        <v>527</v>
      </c>
      <c r="B715" s="515"/>
      <c r="C715" s="515"/>
      <c r="D715" s="515"/>
      <c r="E715" s="464"/>
      <c r="F715" s="464"/>
      <c r="G715" s="464"/>
      <c r="H715" s="464"/>
      <c r="I715" s="465"/>
      <c r="J715" s="465"/>
    </row>
    <row r="716" spans="1:10" x14ac:dyDescent="0.25">
      <c r="A716" s="511" t="s">
        <v>528</v>
      </c>
      <c r="B716" s="511"/>
      <c r="C716" s="511"/>
      <c r="D716" s="511"/>
      <c r="E716" s="446"/>
      <c r="F716" s="446"/>
      <c r="G716" s="447"/>
      <c r="H716" s="447"/>
      <c r="I716" s="463"/>
      <c r="J716" s="463"/>
    </row>
    <row r="717" spans="1:10" x14ac:dyDescent="0.25">
      <c r="A717" s="515" t="s">
        <v>529</v>
      </c>
      <c r="B717" s="515"/>
      <c r="C717" s="515"/>
      <c r="D717" s="515"/>
      <c r="E717" s="464"/>
      <c r="F717" s="464"/>
      <c r="G717" s="464"/>
      <c r="H717" s="464"/>
      <c r="I717" s="465"/>
      <c r="J717" s="465"/>
    </row>
    <row r="718" spans="1:10" x14ac:dyDescent="0.25">
      <c r="A718" s="511" t="s">
        <v>530</v>
      </c>
      <c r="B718" s="511"/>
      <c r="C718" s="511"/>
      <c r="D718" s="511"/>
      <c r="E718" s="446"/>
      <c r="F718" s="446"/>
      <c r="G718" s="447"/>
      <c r="H718" s="447"/>
      <c r="I718" s="463"/>
      <c r="J718" s="463"/>
    </row>
    <row r="719" spans="1:10" x14ac:dyDescent="0.25">
      <c r="A719" s="515" t="s">
        <v>531</v>
      </c>
      <c r="B719" s="515"/>
      <c r="C719" s="515"/>
      <c r="D719" s="515"/>
      <c r="E719" s="464"/>
      <c r="F719" s="464"/>
      <c r="G719" s="464"/>
      <c r="H719" s="464"/>
      <c r="I719" s="465"/>
      <c r="J719" s="465"/>
    </row>
    <row r="720" spans="1:10" x14ac:dyDescent="0.25">
      <c r="A720" s="511" t="s">
        <v>532</v>
      </c>
      <c r="B720" s="511"/>
      <c r="C720" s="511"/>
      <c r="D720" s="511"/>
      <c r="E720" s="446"/>
      <c r="F720" s="446"/>
      <c r="G720" s="447"/>
      <c r="H720" s="447"/>
      <c r="I720" s="463"/>
      <c r="J720" s="463"/>
    </row>
    <row r="721" spans="1:10" x14ac:dyDescent="0.25">
      <c r="A721" s="515" t="s">
        <v>537</v>
      </c>
      <c r="B721" s="515"/>
      <c r="C721" s="515"/>
      <c r="D721" s="515"/>
      <c r="E721" s="458"/>
      <c r="F721" s="458"/>
      <c r="G721" s="458"/>
      <c r="H721" s="458"/>
      <c r="I721" s="459"/>
      <c r="J721" s="459"/>
    </row>
    <row r="722" spans="1:10" x14ac:dyDescent="0.25">
      <c r="A722" s="443"/>
      <c r="B722" s="444"/>
      <c r="C722" s="444"/>
      <c r="D722" s="445"/>
      <c r="E722" s="446"/>
      <c r="F722" s="446"/>
      <c r="G722" s="447"/>
      <c r="H722" s="447"/>
      <c r="I722" s="447"/>
      <c r="J722" s="447"/>
    </row>
    <row r="723" spans="1:10" x14ac:dyDescent="0.25">
      <c r="A723" s="443"/>
      <c r="B723" s="444"/>
      <c r="C723" s="444"/>
      <c r="D723" s="445"/>
      <c r="E723" s="446"/>
      <c r="F723" s="446"/>
      <c r="G723" s="447"/>
      <c r="H723" s="447"/>
      <c r="I723" s="447"/>
      <c r="J723" s="447"/>
    </row>
    <row r="724" spans="1:10" x14ac:dyDescent="0.25">
      <c r="A724" s="443"/>
      <c r="B724" s="444"/>
      <c r="C724" s="444"/>
      <c r="D724" s="445"/>
      <c r="E724" s="446"/>
      <c r="F724" s="446"/>
      <c r="G724" s="447"/>
      <c r="H724" s="447"/>
      <c r="I724" s="447"/>
      <c r="J724" s="447"/>
    </row>
    <row r="725" spans="1:10" x14ac:dyDescent="0.25">
      <c r="A725" s="527" t="s">
        <v>534</v>
      </c>
      <c r="B725" s="527"/>
      <c r="C725" s="527"/>
      <c r="D725" s="527"/>
      <c r="E725" s="451">
        <f>SUM(E715:E724)</f>
        <v>0</v>
      </c>
      <c r="F725" s="451"/>
      <c r="G725" s="451">
        <f>SUM(G715:G724)</f>
        <v>0</v>
      </c>
      <c r="H725" s="451"/>
      <c r="I725" s="451">
        <f>SUM(I715:I724)</f>
        <v>0</v>
      </c>
      <c r="J725" s="451"/>
    </row>
    <row r="726" spans="1:10" x14ac:dyDescent="0.25">
      <c r="A726" s="452" t="s">
        <v>861</v>
      </c>
      <c r="B726" s="453"/>
      <c r="C726" s="453"/>
      <c r="D726" s="453"/>
      <c r="E726" s="453"/>
      <c r="F726" s="453"/>
      <c r="G726" s="453"/>
      <c r="H726" s="453"/>
      <c r="I726" s="453"/>
      <c r="J726" s="454"/>
    </row>
    <row r="727" spans="1:10" x14ac:dyDescent="0.25">
      <c r="A727" s="429" t="s">
        <v>862</v>
      </c>
      <c r="B727" s="430"/>
      <c r="C727" s="430"/>
      <c r="D727" s="430"/>
      <c r="E727" s="430"/>
      <c r="F727" s="430"/>
      <c r="G727" s="430"/>
      <c r="H727" s="430"/>
      <c r="I727" s="430"/>
      <c r="J727" s="431"/>
    </row>
    <row r="728" spans="1:10" x14ac:dyDescent="0.25">
      <c r="A728" s="429" t="s">
        <v>863</v>
      </c>
      <c r="B728" s="430"/>
      <c r="C728" s="430"/>
      <c r="D728" s="430"/>
      <c r="E728" s="430"/>
      <c r="F728" s="430"/>
      <c r="G728" s="430"/>
      <c r="H728" s="430"/>
      <c r="I728" s="430"/>
      <c r="J728" s="431"/>
    </row>
    <row r="729" spans="1:10" x14ac:dyDescent="0.25">
      <c r="A729" s="432" t="s">
        <v>864</v>
      </c>
      <c r="B729" s="433"/>
      <c r="C729" s="433"/>
      <c r="D729" s="433"/>
      <c r="E729" s="433"/>
      <c r="F729" s="433"/>
      <c r="G729" s="433"/>
      <c r="H729" s="433"/>
      <c r="I729" s="433"/>
      <c r="J729" s="434"/>
    </row>
    <row r="730" spans="1:10" x14ac:dyDescent="0.25">
      <c r="A730" s="518"/>
      <c r="B730" s="519"/>
      <c r="C730" s="519"/>
      <c r="D730" s="519"/>
      <c r="E730" s="519"/>
      <c r="F730" s="519"/>
      <c r="G730" s="519"/>
      <c r="H730" s="519"/>
      <c r="I730" s="519"/>
      <c r="J730" s="520"/>
    </row>
    <row r="731" spans="1:10" x14ac:dyDescent="0.25">
      <c r="A731" s="521"/>
      <c r="B731" s="522"/>
      <c r="C731" s="522"/>
      <c r="D731" s="522"/>
      <c r="E731" s="522"/>
      <c r="F731" s="522"/>
      <c r="G731" s="522"/>
      <c r="H731" s="522"/>
      <c r="I731" s="522"/>
      <c r="J731" s="523"/>
    </row>
    <row r="732" spans="1:10" x14ac:dyDescent="0.25">
      <c r="A732" s="521"/>
      <c r="B732" s="522"/>
      <c r="C732" s="522"/>
      <c r="D732" s="522"/>
      <c r="E732" s="522"/>
      <c r="F732" s="522"/>
      <c r="G732" s="522"/>
      <c r="H732" s="522"/>
      <c r="I732" s="522"/>
      <c r="J732" s="523"/>
    </row>
    <row r="733" spans="1:10" x14ac:dyDescent="0.25">
      <c r="A733" s="521"/>
      <c r="B733" s="522"/>
      <c r="C733" s="522"/>
      <c r="D733" s="522"/>
      <c r="E733" s="522"/>
      <c r="F733" s="522"/>
      <c r="G733" s="522"/>
      <c r="H733" s="522"/>
      <c r="I733" s="522"/>
      <c r="J733" s="523"/>
    </row>
    <row r="734" spans="1:10" x14ac:dyDescent="0.25">
      <c r="A734" s="521"/>
      <c r="B734" s="522"/>
      <c r="C734" s="522"/>
      <c r="D734" s="522"/>
      <c r="E734" s="522"/>
      <c r="F734" s="522"/>
      <c r="G734" s="522"/>
      <c r="H734" s="522"/>
      <c r="I734" s="522"/>
      <c r="J734" s="523"/>
    </row>
    <row r="735" spans="1:10" x14ac:dyDescent="0.25">
      <c r="A735" s="521"/>
      <c r="B735" s="522"/>
      <c r="C735" s="522"/>
      <c r="D735" s="522"/>
      <c r="E735" s="522"/>
      <c r="F735" s="522"/>
      <c r="G735" s="522"/>
      <c r="H735" s="522"/>
      <c r="I735" s="522"/>
      <c r="J735" s="523"/>
    </row>
    <row r="736" spans="1:10" x14ac:dyDescent="0.25">
      <c r="A736" s="521"/>
      <c r="B736" s="522"/>
      <c r="C736" s="522"/>
      <c r="D736" s="522"/>
      <c r="E736" s="522"/>
      <c r="F736" s="522"/>
      <c r="G736" s="522"/>
      <c r="H736" s="522"/>
      <c r="I736" s="522"/>
      <c r="J736" s="523"/>
    </row>
    <row r="737" spans="1:10" x14ac:dyDescent="0.25">
      <c r="A737" s="521"/>
      <c r="B737" s="522"/>
      <c r="C737" s="522"/>
      <c r="D737" s="522"/>
      <c r="E737" s="522"/>
      <c r="F737" s="522"/>
      <c r="G737" s="522"/>
      <c r="H737" s="522"/>
      <c r="I737" s="522"/>
      <c r="J737" s="523"/>
    </row>
    <row r="738" spans="1:10" x14ac:dyDescent="0.25">
      <c r="A738" s="521"/>
      <c r="B738" s="522"/>
      <c r="C738" s="522"/>
      <c r="D738" s="522"/>
      <c r="E738" s="522"/>
      <c r="F738" s="522"/>
      <c r="G738" s="522"/>
      <c r="H738" s="522"/>
      <c r="I738" s="522"/>
      <c r="J738" s="523"/>
    </row>
    <row r="739" spans="1:10" x14ac:dyDescent="0.25">
      <c r="A739" s="521"/>
      <c r="B739" s="522"/>
      <c r="C739" s="522"/>
      <c r="D739" s="522"/>
      <c r="E739" s="522"/>
      <c r="F739" s="522"/>
      <c r="G739" s="522"/>
      <c r="H739" s="522"/>
      <c r="I739" s="522"/>
      <c r="J739" s="523"/>
    </row>
    <row r="740" spans="1:10" x14ac:dyDescent="0.25">
      <c r="A740" s="521"/>
      <c r="B740" s="522"/>
      <c r="C740" s="522"/>
      <c r="D740" s="522"/>
      <c r="E740" s="522"/>
      <c r="F740" s="522"/>
      <c r="G740" s="522"/>
      <c r="H740" s="522"/>
      <c r="I740" s="522"/>
      <c r="J740" s="523"/>
    </row>
    <row r="741" spans="1:10" x14ac:dyDescent="0.25">
      <c r="A741" s="521"/>
      <c r="B741" s="522"/>
      <c r="C741" s="522"/>
      <c r="D741" s="522"/>
      <c r="E741" s="522"/>
      <c r="F741" s="522"/>
      <c r="G741" s="522"/>
      <c r="H741" s="522"/>
      <c r="I741" s="522"/>
      <c r="J741" s="523"/>
    </row>
    <row r="742" spans="1:10" x14ac:dyDescent="0.25">
      <c r="A742" s="521"/>
      <c r="B742" s="522"/>
      <c r="C742" s="522"/>
      <c r="D742" s="522"/>
      <c r="E742" s="522"/>
      <c r="F742" s="522"/>
      <c r="G742" s="522"/>
      <c r="H742" s="522"/>
      <c r="I742" s="522"/>
      <c r="J742" s="523"/>
    </row>
    <row r="743" spans="1:10" x14ac:dyDescent="0.25">
      <c r="A743" s="521"/>
      <c r="B743" s="522"/>
      <c r="C743" s="522"/>
      <c r="D743" s="522"/>
      <c r="E743" s="522"/>
      <c r="F743" s="522"/>
      <c r="G743" s="522"/>
      <c r="H743" s="522"/>
      <c r="I743" s="522"/>
      <c r="J743" s="523"/>
    </row>
    <row r="744" spans="1:10" x14ac:dyDescent="0.25">
      <c r="A744" s="521"/>
      <c r="B744" s="522"/>
      <c r="C744" s="522"/>
      <c r="D744" s="522"/>
      <c r="E744" s="522"/>
      <c r="F744" s="522"/>
      <c r="G744" s="522"/>
      <c r="H744" s="522"/>
      <c r="I744" s="522"/>
      <c r="J744" s="523"/>
    </row>
    <row r="745" spans="1:10" x14ac:dyDescent="0.25">
      <c r="A745" s="521"/>
      <c r="B745" s="522"/>
      <c r="C745" s="522"/>
      <c r="D745" s="522"/>
      <c r="E745" s="522"/>
      <c r="F745" s="522"/>
      <c r="G745" s="522"/>
      <c r="H745" s="522"/>
      <c r="I745" s="522"/>
      <c r="J745" s="523"/>
    </row>
    <row r="746" spans="1:10" x14ac:dyDescent="0.25">
      <c r="A746" s="521"/>
      <c r="B746" s="522"/>
      <c r="C746" s="522"/>
      <c r="D746" s="522"/>
      <c r="E746" s="522"/>
      <c r="F746" s="522"/>
      <c r="G746" s="522"/>
      <c r="H746" s="522"/>
      <c r="I746" s="522"/>
      <c r="J746" s="523"/>
    </row>
    <row r="747" spans="1:10" x14ac:dyDescent="0.25">
      <c r="A747" s="521"/>
      <c r="B747" s="522"/>
      <c r="C747" s="522"/>
      <c r="D747" s="522"/>
      <c r="E747" s="522"/>
      <c r="F747" s="522"/>
      <c r="G747" s="522"/>
      <c r="H747" s="522"/>
      <c r="I747" s="522"/>
      <c r="J747" s="523"/>
    </row>
    <row r="748" spans="1:10" x14ac:dyDescent="0.25">
      <c r="A748" s="521"/>
      <c r="B748" s="522"/>
      <c r="C748" s="522"/>
      <c r="D748" s="522"/>
      <c r="E748" s="522"/>
      <c r="F748" s="522"/>
      <c r="G748" s="522"/>
      <c r="H748" s="522"/>
      <c r="I748" s="522"/>
      <c r="J748" s="523"/>
    </row>
    <row r="749" spans="1:10" x14ac:dyDescent="0.25">
      <c r="A749" s="521"/>
      <c r="B749" s="522"/>
      <c r="C749" s="522"/>
      <c r="D749" s="522"/>
      <c r="E749" s="522"/>
      <c r="F749" s="522"/>
      <c r="G749" s="522"/>
      <c r="H749" s="522"/>
      <c r="I749" s="522"/>
      <c r="J749" s="523"/>
    </row>
    <row r="750" spans="1:10" x14ac:dyDescent="0.25">
      <c r="A750" s="521"/>
      <c r="B750" s="522"/>
      <c r="C750" s="522"/>
      <c r="D750" s="522"/>
      <c r="E750" s="522"/>
      <c r="F750" s="522"/>
      <c r="G750" s="522"/>
      <c r="H750" s="522"/>
      <c r="I750" s="522"/>
      <c r="J750" s="523"/>
    </row>
    <row r="751" spans="1:10" x14ac:dyDescent="0.25">
      <c r="A751" s="521"/>
      <c r="B751" s="522"/>
      <c r="C751" s="522"/>
      <c r="D751" s="522"/>
      <c r="E751" s="522"/>
      <c r="F751" s="522"/>
      <c r="G751" s="522"/>
      <c r="H751" s="522"/>
      <c r="I751" s="522"/>
      <c r="J751" s="523"/>
    </row>
    <row r="752" spans="1:10" x14ac:dyDescent="0.25">
      <c r="A752" s="521"/>
      <c r="B752" s="522"/>
      <c r="C752" s="522"/>
      <c r="D752" s="522"/>
      <c r="E752" s="522"/>
      <c r="F752" s="522"/>
      <c r="G752" s="522"/>
      <c r="H752" s="522"/>
      <c r="I752" s="522"/>
      <c r="J752" s="523"/>
    </row>
    <row r="753" spans="1:10" x14ac:dyDescent="0.25">
      <c r="A753" s="521"/>
      <c r="B753" s="522"/>
      <c r="C753" s="522"/>
      <c r="D753" s="522"/>
      <c r="E753" s="522"/>
      <c r="F753" s="522"/>
      <c r="G753" s="522"/>
      <c r="H753" s="522"/>
      <c r="I753" s="522"/>
      <c r="J753" s="523"/>
    </row>
    <row r="754" spans="1:10" x14ac:dyDescent="0.25">
      <c r="A754" s="521"/>
      <c r="B754" s="522"/>
      <c r="C754" s="522"/>
      <c r="D754" s="522"/>
      <c r="E754" s="522"/>
      <c r="F754" s="522"/>
      <c r="G754" s="522"/>
      <c r="H754" s="522"/>
      <c r="I754" s="522"/>
      <c r="J754" s="523"/>
    </row>
    <row r="755" spans="1:10" x14ac:dyDescent="0.25">
      <c r="A755" s="521"/>
      <c r="B755" s="522"/>
      <c r="C755" s="522"/>
      <c r="D755" s="522"/>
      <c r="E755" s="522"/>
      <c r="F755" s="522"/>
      <c r="G755" s="522"/>
      <c r="H755" s="522"/>
      <c r="I755" s="522"/>
      <c r="J755" s="523"/>
    </row>
    <row r="756" spans="1:10" x14ac:dyDescent="0.25">
      <c r="A756" s="521"/>
      <c r="B756" s="522"/>
      <c r="C756" s="522"/>
      <c r="D756" s="522"/>
      <c r="E756" s="522"/>
      <c r="F756" s="522"/>
      <c r="G756" s="522"/>
      <c r="H756" s="522"/>
      <c r="I756" s="522"/>
      <c r="J756" s="523"/>
    </row>
    <row r="757" spans="1:10" x14ac:dyDescent="0.25">
      <c r="A757" s="521"/>
      <c r="B757" s="522"/>
      <c r="C757" s="522"/>
      <c r="D757" s="522"/>
      <c r="E757" s="522"/>
      <c r="F757" s="522"/>
      <c r="G757" s="522"/>
      <c r="H757" s="522"/>
      <c r="I757" s="522"/>
      <c r="J757" s="523"/>
    </row>
    <row r="758" spans="1:10" x14ac:dyDescent="0.25">
      <c r="A758" s="521"/>
      <c r="B758" s="522"/>
      <c r="C758" s="522"/>
      <c r="D758" s="522"/>
      <c r="E758" s="522"/>
      <c r="F758" s="522"/>
      <c r="G758" s="522"/>
      <c r="H758" s="522"/>
      <c r="I758" s="522"/>
      <c r="J758" s="523"/>
    </row>
    <row r="759" spans="1:10" x14ac:dyDescent="0.25">
      <c r="A759" s="521"/>
      <c r="B759" s="522"/>
      <c r="C759" s="522"/>
      <c r="D759" s="522"/>
      <c r="E759" s="522"/>
      <c r="F759" s="522"/>
      <c r="G759" s="522"/>
      <c r="H759" s="522"/>
      <c r="I759" s="522"/>
      <c r="J759" s="523"/>
    </row>
    <row r="760" spans="1:10" x14ac:dyDescent="0.25">
      <c r="A760" s="524"/>
      <c r="B760" s="525"/>
      <c r="C760" s="525"/>
      <c r="D760" s="525"/>
      <c r="E760" s="525"/>
      <c r="F760" s="525"/>
      <c r="G760" s="525"/>
      <c r="H760" s="525"/>
      <c r="I760" s="525"/>
      <c r="J760" s="526"/>
    </row>
    <row r="762" spans="1:10" ht="15.6" x14ac:dyDescent="0.3">
      <c r="A762" s="376" t="s">
        <v>848</v>
      </c>
      <c r="B762" s="377"/>
      <c r="C762" s="377"/>
      <c r="D762" s="377"/>
      <c r="E762" s="377"/>
      <c r="F762" s="377"/>
      <c r="G762" s="377"/>
      <c r="H762" s="374" t="str">
        <f>'CONTACT INFORMATION'!$A$24</f>
        <v>Napa</v>
      </c>
      <c r="I762" s="374"/>
      <c r="J762" s="375"/>
    </row>
    <row r="763" spans="1:10" ht="15.6" x14ac:dyDescent="0.3">
      <c r="A763" s="57"/>
      <c r="B763" s="57"/>
      <c r="C763" s="57"/>
      <c r="D763" s="57"/>
      <c r="E763" s="57"/>
      <c r="F763" s="57"/>
      <c r="G763" s="57"/>
      <c r="H763" s="57"/>
      <c r="I763" s="57"/>
      <c r="J763" s="57"/>
    </row>
    <row r="764" spans="1:10" ht="13.8" x14ac:dyDescent="0.25">
      <c r="A764" s="466" t="s">
        <v>911</v>
      </c>
      <c r="B764" s="467"/>
      <c r="C764" s="467"/>
      <c r="D764" s="467"/>
      <c r="E764" s="467"/>
      <c r="F764" s="467"/>
      <c r="G764" s="467"/>
      <c r="H764" s="467"/>
      <c r="I764" s="467"/>
      <c r="J764" s="468"/>
    </row>
    <row r="765" spans="1:10" x14ac:dyDescent="0.25">
      <c r="A765" s="469" t="s">
        <v>854</v>
      </c>
      <c r="B765" s="470"/>
      <c r="C765" s="470"/>
      <c r="D765" s="471"/>
      <c r="E765" s="472"/>
      <c r="F765" s="473"/>
      <c r="G765" s="473"/>
      <c r="H765" s="473"/>
      <c r="I765" s="473"/>
      <c r="J765" s="474"/>
    </row>
    <row r="766" spans="1:10" x14ac:dyDescent="0.25">
      <c r="A766" s="478" t="s">
        <v>853</v>
      </c>
      <c r="B766" s="479"/>
      <c r="C766" s="479"/>
      <c r="D766" s="480"/>
      <c r="E766" s="475"/>
      <c r="F766" s="476"/>
      <c r="G766" s="476"/>
      <c r="H766" s="476"/>
      <c r="I766" s="476"/>
      <c r="J766" s="477"/>
    </row>
    <row r="767" spans="1:10" x14ac:dyDescent="0.25">
      <c r="A767" s="509" t="s">
        <v>808</v>
      </c>
      <c r="B767" s="510"/>
      <c r="C767" s="510"/>
      <c r="D767" s="510"/>
      <c r="E767" s="484"/>
      <c r="F767" s="485"/>
      <c r="G767" s="485"/>
      <c r="H767" s="485"/>
      <c r="I767" s="485"/>
      <c r="J767" s="486"/>
    </row>
    <row r="768" spans="1:10" x14ac:dyDescent="0.25">
      <c r="A768" s="58"/>
      <c r="B768" s="59"/>
      <c r="C768" s="59"/>
      <c r="D768" s="59"/>
      <c r="E768" s="533" t="s">
        <v>535</v>
      </c>
      <c r="F768" s="488"/>
      <c r="G768" s="533" t="s">
        <v>533</v>
      </c>
      <c r="H768" s="488"/>
      <c r="I768" s="489" t="s">
        <v>849</v>
      </c>
      <c r="J768" s="490"/>
    </row>
    <row r="769" spans="1:10" x14ac:dyDescent="0.25">
      <c r="A769" s="515" t="s">
        <v>527</v>
      </c>
      <c r="B769" s="515"/>
      <c r="C769" s="515"/>
      <c r="D769" s="515"/>
      <c r="E769" s="464"/>
      <c r="F769" s="464"/>
      <c r="G769" s="464"/>
      <c r="H769" s="464"/>
      <c r="I769" s="465"/>
      <c r="J769" s="465"/>
    </row>
    <row r="770" spans="1:10" x14ac:dyDescent="0.25">
      <c r="A770" s="511" t="s">
        <v>528</v>
      </c>
      <c r="B770" s="511"/>
      <c r="C770" s="511"/>
      <c r="D770" s="511"/>
      <c r="E770" s="446"/>
      <c r="F770" s="446"/>
      <c r="G770" s="447"/>
      <c r="H770" s="447"/>
      <c r="I770" s="463"/>
      <c r="J770" s="463"/>
    </row>
    <row r="771" spans="1:10" x14ac:dyDescent="0.25">
      <c r="A771" s="515" t="s">
        <v>529</v>
      </c>
      <c r="B771" s="515"/>
      <c r="C771" s="515"/>
      <c r="D771" s="515"/>
      <c r="E771" s="464"/>
      <c r="F771" s="464"/>
      <c r="G771" s="464"/>
      <c r="H771" s="464"/>
      <c r="I771" s="465"/>
      <c r="J771" s="465"/>
    </row>
    <row r="772" spans="1:10" x14ac:dyDescent="0.25">
      <c r="A772" s="511" t="s">
        <v>530</v>
      </c>
      <c r="B772" s="511"/>
      <c r="C772" s="511"/>
      <c r="D772" s="511"/>
      <c r="E772" s="446"/>
      <c r="F772" s="446"/>
      <c r="G772" s="447"/>
      <c r="H772" s="447"/>
      <c r="I772" s="463"/>
      <c r="J772" s="463"/>
    </row>
    <row r="773" spans="1:10" x14ac:dyDescent="0.25">
      <c r="A773" s="515" t="s">
        <v>531</v>
      </c>
      <c r="B773" s="515"/>
      <c r="C773" s="515"/>
      <c r="D773" s="515"/>
      <c r="E773" s="464"/>
      <c r="F773" s="464"/>
      <c r="G773" s="464"/>
      <c r="H773" s="464"/>
      <c r="I773" s="465"/>
      <c r="J773" s="465"/>
    </row>
    <row r="774" spans="1:10" x14ac:dyDescent="0.25">
      <c r="A774" s="511" t="s">
        <v>532</v>
      </c>
      <c r="B774" s="511"/>
      <c r="C774" s="511"/>
      <c r="D774" s="511"/>
      <c r="E774" s="446"/>
      <c r="F774" s="446"/>
      <c r="G774" s="447"/>
      <c r="H774" s="447"/>
      <c r="I774" s="463"/>
      <c r="J774" s="463"/>
    </row>
    <row r="775" spans="1:10" x14ac:dyDescent="0.25">
      <c r="A775" s="515" t="s">
        <v>537</v>
      </c>
      <c r="B775" s="515"/>
      <c r="C775" s="515"/>
      <c r="D775" s="515"/>
      <c r="E775" s="458"/>
      <c r="F775" s="458"/>
      <c r="G775" s="458"/>
      <c r="H775" s="458"/>
      <c r="I775" s="459"/>
      <c r="J775" s="459"/>
    </row>
    <row r="776" spans="1:10" x14ac:dyDescent="0.25">
      <c r="A776" s="443"/>
      <c r="B776" s="444"/>
      <c r="C776" s="444"/>
      <c r="D776" s="445"/>
      <c r="E776" s="446"/>
      <c r="F776" s="446"/>
      <c r="G776" s="447"/>
      <c r="H776" s="447"/>
      <c r="I776" s="447"/>
      <c r="J776" s="447"/>
    </row>
    <row r="777" spans="1:10" x14ac:dyDescent="0.25">
      <c r="A777" s="443"/>
      <c r="B777" s="444"/>
      <c r="C777" s="444"/>
      <c r="D777" s="445"/>
      <c r="E777" s="446"/>
      <c r="F777" s="446"/>
      <c r="G777" s="447"/>
      <c r="H777" s="447"/>
      <c r="I777" s="447"/>
      <c r="J777" s="447"/>
    </row>
    <row r="778" spans="1:10" x14ac:dyDescent="0.25">
      <c r="A778" s="443"/>
      <c r="B778" s="444"/>
      <c r="C778" s="444"/>
      <c r="D778" s="445"/>
      <c r="E778" s="446"/>
      <c r="F778" s="446"/>
      <c r="G778" s="447"/>
      <c r="H778" s="447"/>
      <c r="I778" s="447"/>
      <c r="J778" s="447"/>
    </row>
    <row r="779" spans="1:10" x14ac:dyDescent="0.25">
      <c r="A779" s="527" t="s">
        <v>534</v>
      </c>
      <c r="B779" s="527"/>
      <c r="C779" s="527"/>
      <c r="D779" s="527"/>
      <c r="E779" s="451">
        <f>SUM(E769:E778)</f>
        <v>0</v>
      </c>
      <c r="F779" s="451"/>
      <c r="G779" s="451">
        <f>SUM(G769:G778)</f>
        <v>0</v>
      </c>
      <c r="H779" s="451"/>
      <c r="I779" s="451">
        <f>SUM(I769:I778)</f>
        <v>0</v>
      </c>
      <c r="J779" s="451"/>
    </row>
    <row r="780" spans="1:10" x14ac:dyDescent="0.25">
      <c r="A780" s="452" t="s">
        <v>861</v>
      </c>
      <c r="B780" s="453"/>
      <c r="C780" s="453"/>
      <c r="D780" s="453"/>
      <c r="E780" s="453"/>
      <c r="F780" s="453"/>
      <c r="G780" s="453"/>
      <c r="H780" s="453"/>
      <c r="I780" s="453"/>
      <c r="J780" s="454"/>
    </row>
    <row r="781" spans="1:10" x14ac:dyDescent="0.25">
      <c r="A781" s="429" t="s">
        <v>862</v>
      </c>
      <c r="B781" s="430"/>
      <c r="C781" s="430"/>
      <c r="D781" s="430"/>
      <c r="E781" s="430"/>
      <c r="F781" s="430"/>
      <c r="G781" s="430"/>
      <c r="H781" s="430"/>
      <c r="I781" s="430"/>
      <c r="J781" s="431"/>
    </row>
    <row r="782" spans="1:10" x14ac:dyDescent="0.25">
      <c r="A782" s="429" t="s">
        <v>863</v>
      </c>
      <c r="B782" s="430"/>
      <c r="C782" s="430"/>
      <c r="D782" s="430"/>
      <c r="E782" s="430"/>
      <c r="F782" s="430"/>
      <c r="G782" s="430"/>
      <c r="H782" s="430"/>
      <c r="I782" s="430"/>
      <c r="J782" s="431"/>
    </row>
    <row r="783" spans="1:10" x14ac:dyDescent="0.25">
      <c r="A783" s="432" t="s">
        <v>864</v>
      </c>
      <c r="B783" s="433"/>
      <c r="C783" s="433"/>
      <c r="D783" s="433"/>
      <c r="E783" s="433"/>
      <c r="F783" s="433"/>
      <c r="G783" s="433"/>
      <c r="H783" s="433"/>
      <c r="I783" s="433"/>
      <c r="J783" s="434"/>
    </row>
    <row r="784" spans="1:10" x14ac:dyDescent="0.25">
      <c r="A784" s="518"/>
      <c r="B784" s="519"/>
      <c r="C784" s="519"/>
      <c r="D784" s="519"/>
      <c r="E784" s="519"/>
      <c r="F784" s="519"/>
      <c r="G784" s="519"/>
      <c r="H784" s="519"/>
      <c r="I784" s="519"/>
      <c r="J784" s="520"/>
    </row>
    <row r="785" spans="1:10" x14ac:dyDescent="0.25">
      <c r="A785" s="521"/>
      <c r="B785" s="522"/>
      <c r="C785" s="522"/>
      <c r="D785" s="522"/>
      <c r="E785" s="522"/>
      <c r="F785" s="522"/>
      <c r="G785" s="522"/>
      <c r="H785" s="522"/>
      <c r="I785" s="522"/>
      <c r="J785" s="523"/>
    </row>
    <row r="786" spans="1:10" x14ac:dyDescent="0.25">
      <c r="A786" s="521"/>
      <c r="B786" s="522"/>
      <c r="C786" s="522"/>
      <c r="D786" s="522"/>
      <c r="E786" s="522"/>
      <c r="F786" s="522"/>
      <c r="G786" s="522"/>
      <c r="H786" s="522"/>
      <c r="I786" s="522"/>
      <c r="J786" s="523"/>
    </row>
    <row r="787" spans="1:10" x14ac:dyDescent="0.25">
      <c r="A787" s="521"/>
      <c r="B787" s="522"/>
      <c r="C787" s="522"/>
      <c r="D787" s="522"/>
      <c r="E787" s="522"/>
      <c r="F787" s="522"/>
      <c r="G787" s="522"/>
      <c r="H787" s="522"/>
      <c r="I787" s="522"/>
      <c r="J787" s="523"/>
    </row>
    <row r="788" spans="1:10" x14ac:dyDescent="0.25">
      <c r="A788" s="521"/>
      <c r="B788" s="522"/>
      <c r="C788" s="522"/>
      <c r="D788" s="522"/>
      <c r="E788" s="522"/>
      <c r="F788" s="522"/>
      <c r="G788" s="522"/>
      <c r="H788" s="522"/>
      <c r="I788" s="522"/>
      <c r="J788" s="523"/>
    </row>
    <row r="789" spans="1:10" x14ac:dyDescent="0.25">
      <c r="A789" s="521"/>
      <c r="B789" s="522"/>
      <c r="C789" s="522"/>
      <c r="D789" s="522"/>
      <c r="E789" s="522"/>
      <c r="F789" s="522"/>
      <c r="G789" s="522"/>
      <c r="H789" s="522"/>
      <c r="I789" s="522"/>
      <c r="J789" s="523"/>
    </row>
    <row r="790" spans="1:10" x14ac:dyDescent="0.25">
      <c r="A790" s="521"/>
      <c r="B790" s="522"/>
      <c r="C790" s="522"/>
      <c r="D790" s="522"/>
      <c r="E790" s="522"/>
      <c r="F790" s="522"/>
      <c r="G790" s="522"/>
      <c r="H790" s="522"/>
      <c r="I790" s="522"/>
      <c r="J790" s="523"/>
    </row>
    <row r="791" spans="1:10" x14ac:dyDescent="0.25">
      <c r="A791" s="521"/>
      <c r="B791" s="522"/>
      <c r="C791" s="522"/>
      <c r="D791" s="522"/>
      <c r="E791" s="522"/>
      <c r="F791" s="522"/>
      <c r="G791" s="522"/>
      <c r="H791" s="522"/>
      <c r="I791" s="522"/>
      <c r="J791" s="523"/>
    </row>
    <row r="792" spans="1:10" x14ac:dyDescent="0.25">
      <c r="A792" s="521"/>
      <c r="B792" s="522"/>
      <c r="C792" s="522"/>
      <c r="D792" s="522"/>
      <c r="E792" s="522"/>
      <c r="F792" s="522"/>
      <c r="G792" s="522"/>
      <c r="H792" s="522"/>
      <c r="I792" s="522"/>
      <c r="J792" s="523"/>
    </row>
    <row r="793" spans="1:10" x14ac:dyDescent="0.25">
      <c r="A793" s="521"/>
      <c r="B793" s="522"/>
      <c r="C793" s="522"/>
      <c r="D793" s="522"/>
      <c r="E793" s="522"/>
      <c r="F793" s="522"/>
      <c r="G793" s="522"/>
      <c r="H793" s="522"/>
      <c r="I793" s="522"/>
      <c r="J793" s="523"/>
    </row>
    <row r="794" spans="1:10" x14ac:dyDescent="0.25">
      <c r="A794" s="521"/>
      <c r="B794" s="522"/>
      <c r="C794" s="522"/>
      <c r="D794" s="522"/>
      <c r="E794" s="522"/>
      <c r="F794" s="522"/>
      <c r="G794" s="522"/>
      <c r="H794" s="522"/>
      <c r="I794" s="522"/>
      <c r="J794" s="523"/>
    </row>
    <row r="795" spans="1:10" x14ac:dyDescent="0.25">
      <c r="A795" s="521"/>
      <c r="B795" s="522"/>
      <c r="C795" s="522"/>
      <c r="D795" s="522"/>
      <c r="E795" s="522"/>
      <c r="F795" s="522"/>
      <c r="G795" s="522"/>
      <c r="H795" s="522"/>
      <c r="I795" s="522"/>
      <c r="J795" s="523"/>
    </row>
    <row r="796" spans="1:10" x14ac:dyDescent="0.25">
      <c r="A796" s="521"/>
      <c r="B796" s="522"/>
      <c r="C796" s="522"/>
      <c r="D796" s="522"/>
      <c r="E796" s="522"/>
      <c r="F796" s="522"/>
      <c r="G796" s="522"/>
      <c r="H796" s="522"/>
      <c r="I796" s="522"/>
      <c r="J796" s="523"/>
    </row>
    <row r="797" spans="1:10" x14ac:dyDescent="0.25">
      <c r="A797" s="521"/>
      <c r="B797" s="522"/>
      <c r="C797" s="522"/>
      <c r="D797" s="522"/>
      <c r="E797" s="522"/>
      <c r="F797" s="522"/>
      <c r="G797" s="522"/>
      <c r="H797" s="522"/>
      <c r="I797" s="522"/>
      <c r="J797" s="523"/>
    </row>
    <row r="798" spans="1:10" x14ac:dyDescent="0.25">
      <c r="A798" s="521"/>
      <c r="B798" s="522"/>
      <c r="C798" s="522"/>
      <c r="D798" s="522"/>
      <c r="E798" s="522"/>
      <c r="F798" s="522"/>
      <c r="G798" s="522"/>
      <c r="H798" s="522"/>
      <c r="I798" s="522"/>
      <c r="J798" s="523"/>
    </row>
    <row r="799" spans="1:10" x14ac:dyDescent="0.25">
      <c r="A799" s="521"/>
      <c r="B799" s="522"/>
      <c r="C799" s="522"/>
      <c r="D799" s="522"/>
      <c r="E799" s="522"/>
      <c r="F799" s="522"/>
      <c r="G799" s="522"/>
      <c r="H799" s="522"/>
      <c r="I799" s="522"/>
      <c r="J799" s="523"/>
    </row>
    <row r="800" spans="1:10" x14ac:dyDescent="0.25">
      <c r="A800" s="521"/>
      <c r="B800" s="522"/>
      <c r="C800" s="522"/>
      <c r="D800" s="522"/>
      <c r="E800" s="522"/>
      <c r="F800" s="522"/>
      <c r="G800" s="522"/>
      <c r="H800" s="522"/>
      <c r="I800" s="522"/>
      <c r="J800" s="523"/>
    </row>
    <row r="801" spans="1:10" x14ac:dyDescent="0.25">
      <c r="A801" s="521"/>
      <c r="B801" s="522"/>
      <c r="C801" s="522"/>
      <c r="D801" s="522"/>
      <c r="E801" s="522"/>
      <c r="F801" s="522"/>
      <c r="G801" s="522"/>
      <c r="H801" s="522"/>
      <c r="I801" s="522"/>
      <c r="J801" s="523"/>
    </row>
    <row r="802" spans="1:10" x14ac:dyDescent="0.25">
      <c r="A802" s="521"/>
      <c r="B802" s="522"/>
      <c r="C802" s="522"/>
      <c r="D802" s="522"/>
      <c r="E802" s="522"/>
      <c r="F802" s="522"/>
      <c r="G802" s="522"/>
      <c r="H802" s="522"/>
      <c r="I802" s="522"/>
      <c r="J802" s="523"/>
    </row>
    <row r="803" spans="1:10" x14ac:dyDescent="0.25">
      <c r="A803" s="521"/>
      <c r="B803" s="522"/>
      <c r="C803" s="522"/>
      <c r="D803" s="522"/>
      <c r="E803" s="522"/>
      <c r="F803" s="522"/>
      <c r="G803" s="522"/>
      <c r="H803" s="522"/>
      <c r="I803" s="522"/>
      <c r="J803" s="523"/>
    </row>
    <row r="804" spans="1:10" x14ac:dyDescent="0.25">
      <c r="A804" s="521"/>
      <c r="B804" s="522"/>
      <c r="C804" s="522"/>
      <c r="D804" s="522"/>
      <c r="E804" s="522"/>
      <c r="F804" s="522"/>
      <c r="G804" s="522"/>
      <c r="H804" s="522"/>
      <c r="I804" s="522"/>
      <c r="J804" s="523"/>
    </row>
    <row r="805" spans="1:10" x14ac:dyDescent="0.25">
      <c r="A805" s="521"/>
      <c r="B805" s="522"/>
      <c r="C805" s="522"/>
      <c r="D805" s="522"/>
      <c r="E805" s="522"/>
      <c r="F805" s="522"/>
      <c r="G805" s="522"/>
      <c r="H805" s="522"/>
      <c r="I805" s="522"/>
      <c r="J805" s="523"/>
    </row>
    <row r="806" spans="1:10" x14ac:dyDescent="0.25">
      <c r="A806" s="521"/>
      <c r="B806" s="522"/>
      <c r="C806" s="522"/>
      <c r="D806" s="522"/>
      <c r="E806" s="522"/>
      <c r="F806" s="522"/>
      <c r="G806" s="522"/>
      <c r="H806" s="522"/>
      <c r="I806" s="522"/>
      <c r="J806" s="523"/>
    </row>
    <row r="807" spans="1:10" x14ac:dyDescent="0.25">
      <c r="A807" s="521"/>
      <c r="B807" s="522"/>
      <c r="C807" s="522"/>
      <c r="D807" s="522"/>
      <c r="E807" s="522"/>
      <c r="F807" s="522"/>
      <c r="G807" s="522"/>
      <c r="H807" s="522"/>
      <c r="I807" s="522"/>
      <c r="J807" s="523"/>
    </row>
    <row r="808" spans="1:10" x14ac:dyDescent="0.25">
      <c r="A808" s="521"/>
      <c r="B808" s="522"/>
      <c r="C808" s="522"/>
      <c r="D808" s="522"/>
      <c r="E808" s="522"/>
      <c r="F808" s="522"/>
      <c r="G808" s="522"/>
      <c r="H808" s="522"/>
      <c r="I808" s="522"/>
      <c r="J808" s="523"/>
    </row>
    <row r="809" spans="1:10" x14ac:dyDescent="0.25">
      <c r="A809" s="521"/>
      <c r="B809" s="522"/>
      <c r="C809" s="522"/>
      <c r="D809" s="522"/>
      <c r="E809" s="522"/>
      <c r="F809" s="522"/>
      <c r="G809" s="522"/>
      <c r="H809" s="522"/>
      <c r="I809" s="522"/>
      <c r="J809" s="523"/>
    </row>
    <row r="810" spans="1:10" x14ac:dyDescent="0.25">
      <c r="A810" s="521"/>
      <c r="B810" s="522"/>
      <c r="C810" s="522"/>
      <c r="D810" s="522"/>
      <c r="E810" s="522"/>
      <c r="F810" s="522"/>
      <c r="G810" s="522"/>
      <c r="H810" s="522"/>
      <c r="I810" s="522"/>
      <c r="J810" s="523"/>
    </row>
    <row r="811" spans="1:10" x14ac:dyDescent="0.25">
      <c r="A811" s="521"/>
      <c r="B811" s="522"/>
      <c r="C811" s="522"/>
      <c r="D811" s="522"/>
      <c r="E811" s="522"/>
      <c r="F811" s="522"/>
      <c r="G811" s="522"/>
      <c r="H811" s="522"/>
      <c r="I811" s="522"/>
      <c r="J811" s="523"/>
    </row>
    <row r="812" spans="1:10" x14ac:dyDescent="0.25">
      <c r="A812" s="521"/>
      <c r="B812" s="522"/>
      <c r="C812" s="522"/>
      <c r="D812" s="522"/>
      <c r="E812" s="522"/>
      <c r="F812" s="522"/>
      <c r="G812" s="522"/>
      <c r="H812" s="522"/>
      <c r="I812" s="522"/>
      <c r="J812" s="523"/>
    </row>
    <row r="813" spans="1:10" x14ac:dyDescent="0.25">
      <c r="A813" s="521"/>
      <c r="B813" s="522"/>
      <c r="C813" s="522"/>
      <c r="D813" s="522"/>
      <c r="E813" s="522"/>
      <c r="F813" s="522"/>
      <c r="G813" s="522"/>
      <c r="H813" s="522"/>
      <c r="I813" s="522"/>
      <c r="J813" s="523"/>
    </row>
    <row r="814" spans="1:10" x14ac:dyDescent="0.25">
      <c r="A814" s="521"/>
      <c r="B814" s="522"/>
      <c r="C814" s="522"/>
      <c r="D814" s="522"/>
      <c r="E814" s="522"/>
      <c r="F814" s="522"/>
      <c r="G814" s="522"/>
      <c r="H814" s="522"/>
      <c r="I814" s="522"/>
      <c r="J814" s="523"/>
    </row>
    <row r="815" spans="1:10" x14ac:dyDescent="0.25">
      <c r="A815" s="524"/>
      <c r="B815" s="525"/>
      <c r="C815" s="525"/>
      <c r="D815" s="525"/>
      <c r="E815" s="525"/>
      <c r="F815" s="525"/>
      <c r="G815" s="525"/>
      <c r="H815" s="525"/>
      <c r="I815" s="525"/>
      <c r="J815" s="526"/>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62" t="s">
        <v>830</v>
      </c>
      <c r="B1" s="563"/>
      <c r="C1" s="563"/>
      <c r="D1" s="563"/>
      <c r="E1" s="563"/>
      <c r="F1" s="563"/>
      <c r="G1" s="563"/>
      <c r="H1" s="563"/>
      <c r="I1" s="563"/>
      <c r="J1" s="564"/>
    </row>
    <row r="2" spans="1:10" ht="13.8" thickTop="1" x14ac:dyDescent="0.25">
      <c r="A2" s="39"/>
      <c r="B2" s="39"/>
      <c r="C2" s="39"/>
      <c r="D2" s="39"/>
      <c r="E2" s="39"/>
      <c r="F2" s="39"/>
      <c r="G2" s="39"/>
      <c r="H2" s="39"/>
      <c r="I2" s="39"/>
      <c r="J2" s="39"/>
    </row>
    <row r="3" spans="1:10" ht="15.6" x14ac:dyDescent="0.3">
      <c r="A3" s="376" t="s">
        <v>843</v>
      </c>
      <c r="B3" s="377"/>
      <c r="C3" s="377"/>
      <c r="D3" s="377"/>
      <c r="E3" s="377"/>
      <c r="F3" s="377"/>
      <c r="G3" s="377"/>
      <c r="H3" s="571" t="str">
        <f>'CONTACT INFORMATION'!$A$24</f>
        <v>Napa</v>
      </c>
      <c r="I3" s="571"/>
      <c r="J3" s="572"/>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65" t="s">
        <v>876</v>
      </c>
      <c r="B6" s="566"/>
      <c r="C6" s="566"/>
      <c r="D6" s="566"/>
      <c r="E6" s="566"/>
      <c r="F6" s="566"/>
      <c r="G6" s="566"/>
      <c r="H6" s="566"/>
      <c r="I6" s="566"/>
      <c r="J6" s="566"/>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7" t="s">
        <v>829</v>
      </c>
      <c r="B9" s="567"/>
      <c r="C9" s="568"/>
      <c r="D9" s="129" t="s">
        <v>827</v>
      </c>
      <c r="E9" s="39"/>
      <c r="F9" s="39"/>
      <c r="G9" s="567" t="s">
        <v>816</v>
      </c>
      <c r="H9" s="567"/>
      <c r="I9" s="568"/>
      <c r="J9" s="129" t="s">
        <v>827</v>
      </c>
    </row>
    <row r="10" spans="1:10" ht="13.8" x14ac:dyDescent="0.25">
      <c r="A10" s="569" t="s">
        <v>847</v>
      </c>
      <c r="B10" s="569"/>
      <c r="C10" s="570"/>
      <c r="D10" s="173">
        <f>'REPORT 1'!$I$16</f>
        <v>471</v>
      </c>
      <c r="E10" s="130"/>
      <c r="F10" s="39"/>
      <c r="G10" s="569" t="s">
        <v>847</v>
      </c>
      <c r="H10" s="569"/>
      <c r="I10" s="570"/>
      <c r="J10" s="174">
        <f>'REPORT 1'!$I$27</f>
        <v>471</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65" t="s">
        <v>875</v>
      </c>
      <c r="B13" s="566"/>
      <c r="C13" s="566"/>
      <c r="D13" s="566"/>
      <c r="E13" s="566"/>
      <c r="F13" s="566"/>
      <c r="G13" s="566"/>
      <c r="H13" s="566"/>
      <c r="I13" s="566"/>
      <c r="J13" s="566"/>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7" t="s">
        <v>824</v>
      </c>
      <c r="B16" s="567"/>
      <c r="C16" s="568"/>
      <c r="D16" s="129" t="s">
        <v>827</v>
      </c>
      <c r="E16" s="39"/>
      <c r="F16" s="39"/>
      <c r="G16" s="567" t="s">
        <v>829</v>
      </c>
      <c r="H16" s="567"/>
      <c r="I16" s="568"/>
      <c r="J16" s="129" t="s">
        <v>827</v>
      </c>
    </row>
    <row r="17" spans="1:10" ht="13.8" x14ac:dyDescent="0.25">
      <c r="D17" s="173">
        <f>'REPORT 3'!$J$9</f>
        <v>302</v>
      </c>
      <c r="E17" s="39"/>
      <c r="F17" s="39"/>
      <c r="G17" s="573" t="s">
        <v>847</v>
      </c>
      <c r="H17" s="573"/>
      <c r="I17" s="574"/>
      <c r="J17" s="173">
        <f>'REPORT 3'!$J$34</f>
        <v>302</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7" t="s">
        <v>826</v>
      </c>
      <c r="B20" s="567"/>
      <c r="C20" s="568"/>
      <c r="D20" s="129" t="s">
        <v>827</v>
      </c>
      <c r="E20" s="39"/>
      <c r="F20" s="39"/>
      <c r="G20" s="567" t="s">
        <v>816</v>
      </c>
      <c r="H20" s="567"/>
      <c r="I20" s="568"/>
      <c r="J20" s="129" t="s">
        <v>827</v>
      </c>
    </row>
    <row r="21" spans="1:10" ht="13.8" x14ac:dyDescent="0.25">
      <c r="A21" s="569"/>
      <c r="B21" s="569"/>
      <c r="C21" s="570"/>
      <c r="D21" s="173">
        <f>'REPORT 3'!$J$26</f>
        <v>214</v>
      </c>
      <c r="E21" s="39"/>
      <c r="F21" s="39"/>
      <c r="G21" s="573" t="s">
        <v>847</v>
      </c>
      <c r="H21" s="573"/>
      <c r="I21" s="574"/>
      <c r="J21" s="173">
        <f>'REPORT 3'!$J$44</f>
        <v>302</v>
      </c>
    </row>
    <row r="22" spans="1:10" ht="13.8" x14ac:dyDescent="0.25">
      <c r="A22" s="110"/>
      <c r="B22" s="110"/>
      <c r="C22" s="110"/>
    </row>
    <row r="24" spans="1:10" ht="70.5" customHeight="1" x14ac:dyDescent="0.25">
      <c r="A24" s="576" t="s">
        <v>877</v>
      </c>
      <c r="B24" s="577"/>
      <c r="C24" s="577"/>
      <c r="D24" s="577"/>
      <c r="E24" s="577"/>
      <c r="F24" s="577"/>
      <c r="G24" s="577"/>
      <c r="H24" s="577"/>
      <c r="I24" s="577"/>
      <c r="J24" s="577"/>
    </row>
    <row r="27" spans="1:10" ht="22.5" customHeight="1" x14ac:dyDescent="0.25">
      <c r="A27" s="575" t="s">
        <v>870</v>
      </c>
      <c r="B27" s="569"/>
      <c r="C27" s="569"/>
      <c r="D27" s="171" t="s">
        <v>827</v>
      </c>
      <c r="G27" s="567" t="s">
        <v>829</v>
      </c>
      <c r="H27" s="567"/>
      <c r="I27" s="568"/>
      <c r="J27" s="171" t="s">
        <v>827</v>
      </c>
    </row>
    <row r="28" spans="1:10" ht="15" customHeight="1" x14ac:dyDescent="0.25">
      <c r="D28" s="175">
        <f>'ARREST REPORT'!$G$12</f>
        <v>130</v>
      </c>
      <c r="G28" s="573" t="s">
        <v>847</v>
      </c>
      <c r="H28" s="573"/>
      <c r="I28" s="574"/>
      <c r="J28" s="175">
        <f>'ARREST REPORT'!$G$18</f>
        <v>0</v>
      </c>
    </row>
    <row r="31" spans="1:10" ht="13.8" x14ac:dyDescent="0.25">
      <c r="G31" s="567" t="s">
        <v>816</v>
      </c>
      <c r="H31" s="567"/>
      <c r="I31" s="568"/>
      <c r="J31" s="171" t="s">
        <v>827</v>
      </c>
    </row>
    <row r="32" spans="1:10" s="1" customFormat="1" ht="13.8" x14ac:dyDescent="0.25">
      <c r="G32" s="573" t="s">
        <v>847</v>
      </c>
      <c r="H32" s="573"/>
      <c r="I32" s="574"/>
      <c r="J32" s="175">
        <f>'ARREST REPORT'!$G$26</f>
        <v>0</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92" t="s">
        <v>322</v>
      </c>
      <c r="B1" s="593"/>
      <c r="C1" s="593"/>
      <c r="D1" s="593"/>
      <c r="E1" s="593"/>
      <c r="F1" s="593"/>
      <c r="G1" s="593"/>
      <c r="H1" s="593"/>
      <c r="I1" s="593"/>
      <c r="J1" s="594"/>
    </row>
    <row r="2" spans="1:11" x14ac:dyDescent="0.25">
      <c r="A2" s="595" t="s">
        <v>199</v>
      </c>
      <c r="B2" s="596"/>
      <c r="C2" s="596"/>
      <c r="D2" s="596"/>
      <c r="E2" s="596"/>
      <c r="F2" s="596"/>
      <c r="G2" s="596"/>
      <c r="H2" s="596"/>
      <c r="I2" s="596"/>
      <c r="J2" s="597"/>
    </row>
    <row r="3" spans="1:11" x14ac:dyDescent="0.25">
      <c r="A3" s="598"/>
      <c r="B3" s="599"/>
      <c r="C3" s="599"/>
      <c r="D3" s="599"/>
      <c r="E3" s="599"/>
      <c r="F3" s="599"/>
      <c r="G3" s="599"/>
      <c r="H3" s="599"/>
      <c r="I3" s="599"/>
      <c r="J3" s="600"/>
    </row>
    <row r="4" spans="1:11" x14ac:dyDescent="0.25">
      <c r="A4" s="601"/>
      <c r="B4" s="602"/>
      <c r="C4" s="602"/>
      <c r="D4" s="602"/>
      <c r="E4" s="602"/>
      <c r="F4" s="602"/>
      <c r="G4" s="602"/>
      <c r="H4" s="602"/>
      <c r="I4" s="602"/>
      <c r="J4" s="603"/>
    </row>
    <row r="5" spans="1:11" x14ac:dyDescent="0.25">
      <c r="A5" s="6"/>
      <c r="B5" s="7"/>
      <c r="C5" s="7"/>
      <c r="D5" s="7"/>
      <c r="E5" s="7"/>
      <c r="F5" s="7"/>
      <c r="G5" s="7"/>
      <c r="H5" s="7"/>
      <c r="I5" s="7"/>
      <c r="J5" s="8"/>
    </row>
    <row r="6" spans="1:11" x14ac:dyDescent="0.25">
      <c r="A6" s="32"/>
      <c r="B6" s="4"/>
      <c r="C6" s="4"/>
      <c r="D6" s="4"/>
      <c r="E6" s="4"/>
      <c r="F6" s="4"/>
      <c r="G6" s="4"/>
      <c r="H6" s="604" t="s">
        <v>200</v>
      </c>
      <c r="I6" s="604"/>
      <c r="J6" s="605"/>
      <c r="K6" s="3"/>
    </row>
    <row r="7" spans="1:11" x14ac:dyDescent="0.25">
      <c r="A7" s="608" t="s">
        <v>201</v>
      </c>
      <c r="B7" s="609"/>
      <c r="C7" s="609"/>
      <c r="D7" s="609"/>
      <c r="E7" s="609"/>
      <c r="F7" s="609"/>
      <c r="G7" s="609"/>
      <c r="H7" s="606"/>
      <c r="I7" s="606"/>
      <c r="J7" s="607"/>
    </row>
    <row r="8" spans="1:11" x14ac:dyDescent="0.25">
      <c r="A8" s="580" t="s">
        <v>369</v>
      </c>
      <c r="B8" s="581"/>
      <c r="C8" s="581"/>
      <c r="D8" s="581"/>
      <c r="E8" s="581"/>
      <c r="F8" s="581"/>
      <c r="G8" s="582"/>
      <c r="H8" s="5"/>
      <c r="I8" s="33"/>
      <c r="J8" s="5"/>
    </row>
    <row r="9" spans="1:11" x14ac:dyDescent="0.25">
      <c r="A9" s="583" t="s">
        <v>370</v>
      </c>
      <c r="B9" s="584"/>
      <c r="C9" s="584"/>
      <c r="D9" s="584"/>
      <c r="E9" s="584"/>
      <c r="F9" s="584"/>
      <c r="G9" s="585"/>
      <c r="H9" s="5"/>
      <c r="I9" s="34"/>
      <c r="J9" s="5"/>
    </row>
    <row r="10" spans="1:11" x14ac:dyDescent="0.25">
      <c r="A10" s="580" t="s">
        <v>202</v>
      </c>
      <c r="B10" s="581"/>
      <c r="C10" s="581"/>
      <c r="D10" s="581"/>
      <c r="E10" s="581"/>
      <c r="F10" s="581"/>
      <c r="G10" s="582"/>
      <c r="H10" s="5"/>
      <c r="I10" s="33"/>
      <c r="J10" s="5"/>
    </row>
    <row r="11" spans="1:11" x14ac:dyDescent="0.25">
      <c r="A11" s="583" t="s">
        <v>203</v>
      </c>
      <c r="B11" s="584"/>
      <c r="C11" s="584"/>
      <c r="D11" s="584"/>
      <c r="E11" s="584"/>
      <c r="F11" s="584"/>
      <c r="G11" s="585"/>
      <c r="H11" s="5"/>
      <c r="I11" s="34"/>
      <c r="J11" s="5"/>
    </row>
    <row r="12" spans="1:11" x14ac:dyDescent="0.25">
      <c r="A12" s="580" t="s">
        <v>204</v>
      </c>
      <c r="B12" s="581"/>
      <c r="C12" s="581"/>
      <c r="D12" s="581"/>
      <c r="E12" s="581"/>
      <c r="F12" s="581"/>
      <c r="G12" s="582"/>
      <c r="H12" s="5"/>
      <c r="I12" s="33"/>
      <c r="J12" s="5"/>
    </row>
    <row r="13" spans="1:11" x14ac:dyDescent="0.25">
      <c r="A13" s="583" t="s">
        <v>205</v>
      </c>
      <c r="B13" s="584"/>
      <c r="C13" s="584"/>
      <c r="D13" s="584"/>
      <c r="E13" s="584"/>
      <c r="F13" s="584"/>
      <c r="G13" s="585"/>
      <c r="H13" s="5"/>
      <c r="I13" s="34"/>
      <c r="J13" s="5"/>
    </row>
    <row r="14" spans="1:11" x14ac:dyDescent="0.25">
      <c r="A14" s="580" t="s">
        <v>371</v>
      </c>
      <c r="B14" s="581"/>
      <c r="C14" s="581"/>
      <c r="D14" s="581"/>
      <c r="E14" s="581"/>
      <c r="F14" s="581"/>
      <c r="G14" s="582"/>
      <c r="H14" s="5"/>
      <c r="I14" s="33"/>
      <c r="J14" s="5"/>
    </row>
    <row r="15" spans="1:11" x14ac:dyDescent="0.25">
      <c r="A15" s="583" t="s">
        <v>206</v>
      </c>
      <c r="B15" s="584"/>
      <c r="C15" s="584"/>
      <c r="D15" s="584"/>
      <c r="E15" s="584"/>
      <c r="F15" s="584"/>
      <c r="G15" s="585"/>
      <c r="H15" s="5"/>
      <c r="I15" s="34"/>
      <c r="J15" s="5"/>
    </row>
    <row r="16" spans="1:11" x14ac:dyDescent="0.25">
      <c r="A16" s="580" t="s">
        <v>207</v>
      </c>
      <c r="B16" s="581"/>
      <c r="C16" s="581"/>
      <c r="D16" s="581"/>
      <c r="E16" s="581"/>
      <c r="F16" s="581"/>
      <c r="G16" s="582"/>
      <c r="H16" s="5"/>
      <c r="I16" s="33"/>
      <c r="J16" s="5"/>
    </row>
    <row r="17" spans="1:10" x14ac:dyDescent="0.25">
      <c r="A17" s="583" t="s">
        <v>208</v>
      </c>
      <c r="B17" s="584"/>
      <c r="C17" s="584"/>
      <c r="D17" s="584"/>
      <c r="E17" s="584"/>
      <c r="F17" s="584"/>
      <c r="G17" s="585"/>
      <c r="H17" s="5"/>
      <c r="I17" s="34"/>
      <c r="J17" s="5"/>
    </row>
    <row r="18" spans="1:10" x14ac:dyDescent="0.25">
      <c r="A18" s="580" t="s">
        <v>209</v>
      </c>
      <c r="B18" s="581"/>
      <c r="C18" s="581"/>
      <c r="D18" s="581"/>
      <c r="E18" s="581"/>
      <c r="F18" s="581"/>
      <c r="G18" s="582"/>
      <c r="H18" s="5"/>
      <c r="I18" s="33"/>
      <c r="J18" s="5"/>
    </row>
    <row r="19" spans="1:10" x14ac:dyDescent="0.25">
      <c r="A19" s="583" t="s">
        <v>210</v>
      </c>
      <c r="B19" s="585"/>
      <c r="C19" s="586"/>
      <c r="D19" s="587"/>
      <c r="E19" s="587"/>
      <c r="F19" s="587"/>
      <c r="G19" s="588"/>
      <c r="H19" s="5"/>
      <c r="I19" s="34"/>
      <c r="J19" s="5"/>
    </row>
    <row r="20" spans="1:10" x14ac:dyDescent="0.25">
      <c r="A20" s="580" t="s">
        <v>210</v>
      </c>
      <c r="B20" s="582"/>
      <c r="C20" s="589"/>
      <c r="D20" s="590"/>
      <c r="E20" s="590"/>
      <c r="F20" s="590"/>
      <c r="G20" s="591"/>
      <c r="H20" s="5"/>
      <c r="I20" s="33"/>
      <c r="J20" s="5"/>
    </row>
    <row r="21" spans="1:10" x14ac:dyDescent="0.25">
      <c r="A21" s="583" t="s">
        <v>210</v>
      </c>
      <c r="B21" s="585"/>
      <c r="C21" s="586"/>
      <c r="D21" s="587"/>
      <c r="E21" s="587"/>
      <c r="F21" s="587"/>
      <c r="G21" s="588"/>
      <c r="H21" s="5"/>
      <c r="I21" s="34"/>
      <c r="J21" s="5"/>
    </row>
    <row r="22" spans="1:10" x14ac:dyDescent="0.25">
      <c r="A22" s="580" t="s">
        <v>210</v>
      </c>
      <c r="B22" s="582"/>
      <c r="C22" s="589"/>
      <c r="D22" s="590"/>
      <c r="E22" s="590"/>
      <c r="F22" s="590"/>
      <c r="G22" s="591"/>
      <c r="H22" s="5"/>
      <c r="I22" s="33"/>
      <c r="J22" s="5"/>
    </row>
    <row r="56" spans="1:8" x14ac:dyDescent="0.25">
      <c r="A56" s="578" t="s">
        <v>325</v>
      </c>
      <c r="B56" s="578"/>
      <c r="C56" s="578"/>
      <c r="D56" s="578"/>
      <c r="E56" s="579" t="str">
        <f>County</f>
        <v>Napa</v>
      </c>
      <c r="F56" s="579"/>
      <c r="G56" s="579"/>
      <c r="H56" s="579"/>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92" t="s">
        <v>190</v>
      </c>
      <c r="B1" s="593"/>
      <c r="C1" s="593"/>
      <c r="D1" s="593"/>
      <c r="E1" s="593"/>
      <c r="F1" s="593"/>
      <c r="G1" s="593"/>
      <c r="H1" s="593"/>
      <c r="I1" s="593"/>
      <c r="J1" s="594"/>
    </row>
    <row r="2" spans="1:10" x14ac:dyDescent="0.25">
      <c r="A2" s="616" t="s">
        <v>390</v>
      </c>
      <c r="B2" s="617"/>
      <c r="C2" s="617"/>
      <c r="D2" s="617"/>
      <c r="E2" s="617"/>
      <c r="F2" s="617"/>
      <c r="G2" s="617"/>
      <c r="H2" s="617"/>
      <c r="I2" s="617"/>
      <c r="J2" s="618"/>
    </row>
    <row r="3" spans="1:10" x14ac:dyDescent="0.25">
      <c r="A3" s="610" t="s">
        <v>391</v>
      </c>
      <c r="B3" s="611"/>
      <c r="C3" s="611"/>
      <c r="D3" s="611"/>
      <c r="E3" s="611"/>
      <c r="F3" s="611"/>
      <c r="G3" s="611"/>
      <c r="H3" s="611"/>
      <c r="I3" s="611"/>
      <c r="J3" s="612"/>
    </row>
    <row r="4" spans="1:10" x14ac:dyDescent="0.25">
      <c r="A4" s="610" t="s">
        <v>392</v>
      </c>
      <c r="B4" s="611"/>
      <c r="C4" s="611"/>
      <c r="D4" s="611"/>
      <c r="E4" s="611"/>
      <c r="F4" s="611"/>
      <c r="G4" s="611"/>
      <c r="H4" s="611"/>
      <c r="I4" s="611"/>
      <c r="J4" s="612"/>
    </row>
    <row r="5" spans="1:10" x14ac:dyDescent="0.25">
      <c r="A5" s="610" t="s">
        <v>393</v>
      </c>
      <c r="B5" s="611"/>
      <c r="C5" s="611"/>
      <c r="D5" s="611"/>
      <c r="E5" s="611"/>
      <c r="F5" s="611"/>
      <c r="G5" s="611"/>
      <c r="H5" s="611"/>
      <c r="I5" s="611"/>
      <c r="J5" s="612"/>
    </row>
    <row r="6" spans="1:10" x14ac:dyDescent="0.25">
      <c r="A6" s="613" t="s">
        <v>394</v>
      </c>
      <c r="B6" s="614"/>
      <c r="C6" s="614"/>
      <c r="D6" s="614"/>
      <c r="E6" s="614"/>
      <c r="F6" s="614"/>
      <c r="G6" s="614"/>
      <c r="H6" s="614"/>
      <c r="I6" s="614"/>
      <c r="J6" s="615"/>
    </row>
    <row r="7" spans="1:10" x14ac:dyDescent="0.25">
      <c r="A7" s="18" t="s">
        <v>395</v>
      </c>
      <c r="B7" s="19"/>
      <c r="C7" s="19"/>
      <c r="D7" s="19"/>
      <c r="E7" s="19"/>
      <c r="F7" s="19"/>
      <c r="G7" s="19"/>
      <c r="H7" s="35"/>
      <c r="I7" s="19"/>
      <c r="J7" s="20"/>
    </row>
    <row r="8" spans="1:10" x14ac:dyDescent="0.25">
      <c r="A8" s="619" t="s">
        <v>396</v>
      </c>
      <c r="B8" s="620"/>
      <c r="C8" s="620"/>
      <c r="D8" s="620"/>
      <c r="E8" s="620"/>
      <c r="F8" s="620"/>
      <c r="G8" s="620"/>
      <c r="H8" s="620"/>
      <c r="I8" s="620"/>
      <c r="J8" s="621"/>
    </row>
    <row r="9" spans="1:10" x14ac:dyDescent="0.25">
      <c r="A9" s="622" t="s">
        <v>196</v>
      </c>
      <c r="B9" s="614"/>
      <c r="C9" s="614"/>
      <c r="D9" s="614"/>
      <c r="E9" s="614"/>
      <c r="F9" s="614"/>
      <c r="G9" s="614"/>
      <c r="H9" s="614"/>
      <c r="I9" s="614"/>
      <c r="J9" s="615"/>
    </row>
    <row r="10" spans="1:10" x14ac:dyDescent="0.25">
      <c r="A10" s="628"/>
      <c r="B10" s="319"/>
      <c r="C10" s="319"/>
      <c r="D10" s="319"/>
      <c r="E10" s="319"/>
      <c r="F10" s="319"/>
      <c r="G10" s="319"/>
      <c r="H10" s="319"/>
      <c r="I10" s="319"/>
      <c r="J10" s="320"/>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1"/>
      <c r="B24" s="322"/>
      <c r="C24" s="322"/>
      <c r="D24" s="322"/>
      <c r="E24" s="322"/>
      <c r="F24" s="322"/>
      <c r="G24" s="322"/>
      <c r="H24" s="322"/>
      <c r="I24" s="322"/>
      <c r="J24" s="323"/>
    </row>
    <row r="25" spans="1:10" x14ac:dyDescent="0.25">
      <c r="A25" s="324"/>
      <c r="B25" s="325"/>
      <c r="C25" s="325"/>
      <c r="D25" s="325"/>
      <c r="E25" s="325"/>
      <c r="F25" s="325"/>
      <c r="G25" s="325"/>
      <c r="H25" s="325"/>
      <c r="I25" s="325"/>
      <c r="J25" s="326"/>
    </row>
    <row r="26" spans="1:10" x14ac:dyDescent="0.25">
      <c r="A26" s="28" t="s">
        <v>191</v>
      </c>
      <c r="B26" s="29"/>
      <c r="C26" s="29"/>
      <c r="D26" s="29"/>
      <c r="E26" s="29"/>
      <c r="F26" s="29"/>
      <c r="G26" s="29"/>
      <c r="H26" s="29"/>
      <c r="I26" s="29"/>
      <c r="J26" s="30"/>
    </row>
    <row r="27" spans="1:10" x14ac:dyDescent="0.25">
      <c r="A27" s="628"/>
      <c r="B27" s="319"/>
      <c r="C27" s="319"/>
      <c r="D27" s="319"/>
      <c r="E27" s="319"/>
      <c r="F27" s="319"/>
      <c r="G27" s="319"/>
      <c r="H27" s="319"/>
      <c r="I27" s="319"/>
      <c r="J27" s="320"/>
    </row>
    <row r="28" spans="1:10" x14ac:dyDescent="0.25">
      <c r="A28" s="321"/>
      <c r="B28" s="322"/>
      <c r="C28" s="322"/>
      <c r="D28" s="322"/>
      <c r="E28" s="322"/>
      <c r="F28" s="322"/>
      <c r="G28" s="322"/>
      <c r="H28" s="322"/>
      <c r="I28" s="322"/>
      <c r="J28" s="323"/>
    </row>
    <row r="29" spans="1:10" x14ac:dyDescent="0.25">
      <c r="A29" s="321"/>
      <c r="B29" s="322"/>
      <c r="C29" s="322"/>
      <c r="D29" s="322"/>
      <c r="E29" s="322"/>
      <c r="F29" s="322"/>
      <c r="G29" s="322"/>
      <c r="H29" s="322"/>
      <c r="I29" s="322"/>
      <c r="J29" s="323"/>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4"/>
      <c r="B38" s="325"/>
      <c r="C38" s="325"/>
      <c r="D38" s="325"/>
      <c r="E38" s="325"/>
      <c r="F38" s="325"/>
      <c r="G38" s="325"/>
      <c r="H38" s="325"/>
      <c r="I38" s="325"/>
      <c r="J38" s="326"/>
    </row>
    <row r="39" spans="1:10" x14ac:dyDescent="0.25">
      <c r="A39" s="623" t="s">
        <v>327</v>
      </c>
      <c r="B39" s="624"/>
      <c r="C39" s="624"/>
      <c r="D39" s="624"/>
      <c r="E39" s="624"/>
      <c r="F39" s="624"/>
      <c r="G39" s="624"/>
      <c r="H39" s="624"/>
      <c r="I39" s="624"/>
      <c r="J39" s="625"/>
    </row>
    <row r="40" spans="1:10" x14ac:dyDescent="0.25">
      <c r="A40" s="622" t="s">
        <v>321</v>
      </c>
      <c r="B40" s="626"/>
      <c r="C40" s="626"/>
      <c r="D40" s="626"/>
      <c r="E40" s="626"/>
      <c r="F40" s="626"/>
      <c r="G40" s="626"/>
      <c r="H40" s="626"/>
      <c r="I40" s="626"/>
      <c r="J40" s="627"/>
    </row>
    <row r="41" spans="1:10" x14ac:dyDescent="0.25">
      <c r="A41" s="628"/>
      <c r="B41" s="319"/>
      <c r="C41" s="319"/>
      <c r="D41" s="319"/>
      <c r="E41" s="319"/>
      <c r="F41" s="319"/>
      <c r="G41" s="319"/>
      <c r="H41" s="319"/>
      <c r="I41" s="319"/>
      <c r="J41" s="320"/>
    </row>
    <row r="42" spans="1:10" x14ac:dyDescent="0.25">
      <c r="A42" s="321"/>
      <c r="B42" s="322"/>
      <c r="C42" s="322"/>
      <c r="D42" s="322"/>
      <c r="E42" s="322"/>
      <c r="F42" s="322"/>
      <c r="G42" s="322"/>
      <c r="H42" s="322"/>
      <c r="I42" s="322"/>
      <c r="J42" s="323"/>
    </row>
    <row r="43" spans="1:10" x14ac:dyDescent="0.25">
      <c r="A43" s="321"/>
      <c r="B43" s="322"/>
      <c r="C43" s="322"/>
      <c r="D43" s="322"/>
      <c r="E43" s="322"/>
      <c r="F43" s="322"/>
      <c r="G43" s="322"/>
      <c r="H43" s="322"/>
      <c r="I43" s="322"/>
      <c r="J43" s="323"/>
    </row>
    <row r="44" spans="1:10" x14ac:dyDescent="0.25">
      <c r="A44" s="321"/>
      <c r="B44" s="322"/>
      <c r="C44" s="322"/>
      <c r="D44" s="322"/>
      <c r="E44" s="322"/>
      <c r="F44" s="322"/>
      <c r="G44" s="322"/>
      <c r="H44" s="322"/>
      <c r="I44" s="322"/>
      <c r="J44" s="323"/>
    </row>
    <row r="45" spans="1:10" x14ac:dyDescent="0.25">
      <c r="A45" s="321"/>
      <c r="B45" s="322"/>
      <c r="C45" s="322"/>
      <c r="D45" s="322"/>
      <c r="E45" s="322"/>
      <c r="F45" s="322"/>
      <c r="G45" s="322"/>
      <c r="H45" s="322"/>
      <c r="I45" s="322"/>
      <c r="J45" s="323"/>
    </row>
    <row r="46" spans="1:10" x14ac:dyDescent="0.25">
      <c r="A46" s="321"/>
      <c r="B46" s="322"/>
      <c r="C46" s="322"/>
      <c r="D46" s="322"/>
      <c r="E46" s="322"/>
      <c r="F46" s="322"/>
      <c r="G46" s="322"/>
      <c r="H46" s="322"/>
      <c r="I46" s="322"/>
      <c r="J46" s="323"/>
    </row>
    <row r="47" spans="1:10" x14ac:dyDescent="0.25">
      <c r="A47" s="321"/>
      <c r="B47" s="322"/>
      <c r="C47" s="322"/>
      <c r="D47" s="322"/>
      <c r="E47" s="322"/>
      <c r="F47" s="322"/>
      <c r="G47" s="322"/>
      <c r="H47" s="322"/>
      <c r="I47" s="322"/>
      <c r="J47" s="323"/>
    </row>
    <row r="48" spans="1:10" x14ac:dyDescent="0.25">
      <c r="A48" s="321"/>
      <c r="B48" s="322"/>
      <c r="C48" s="322"/>
      <c r="D48" s="322"/>
      <c r="E48" s="322"/>
      <c r="F48" s="322"/>
      <c r="G48" s="322"/>
      <c r="H48" s="322"/>
      <c r="I48" s="322"/>
      <c r="J48" s="323"/>
    </row>
    <row r="49" spans="1:10" x14ac:dyDescent="0.25">
      <c r="A49" s="321"/>
      <c r="B49" s="322"/>
      <c r="C49" s="322"/>
      <c r="D49" s="322"/>
      <c r="E49" s="322"/>
      <c r="F49" s="322"/>
      <c r="G49" s="322"/>
      <c r="H49" s="322"/>
      <c r="I49" s="322"/>
      <c r="J49" s="323"/>
    </row>
    <row r="50" spans="1:10" x14ac:dyDescent="0.25">
      <c r="A50" s="321"/>
      <c r="B50" s="322"/>
      <c r="C50" s="322"/>
      <c r="D50" s="322"/>
      <c r="E50" s="322"/>
      <c r="F50" s="322"/>
      <c r="G50" s="322"/>
      <c r="H50" s="322"/>
      <c r="I50" s="322"/>
      <c r="J50" s="323"/>
    </row>
    <row r="51" spans="1:10" x14ac:dyDescent="0.25">
      <c r="A51" s="321"/>
      <c r="B51" s="322"/>
      <c r="C51" s="322"/>
      <c r="D51" s="322"/>
      <c r="E51" s="322"/>
      <c r="F51" s="322"/>
      <c r="G51" s="322"/>
      <c r="H51" s="322"/>
      <c r="I51" s="322"/>
      <c r="J51" s="323"/>
    </row>
    <row r="52" spans="1:10" x14ac:dyDescent="0.25">
      <c r="A52" s="324"/>
      <c r="B52" s="325"/>
      <c r="C52" s="325"/>
      <c r="D52" s="325"/>
      <c r="E52" s="325"/>
      <c r="F52" s="325"/>
      <c r="G52" s="325"/>
      <c r="H52" s="325"/>
      <c r="I52" s="325"/>
      <c r="J52" s="326"/>
    </row>
    <row r="53" spans="1:10" x14ac:dyDescent="0.25">
      <c r="A53" s="578" t="s">
        <v>325</v>
      </c>
      <c r="B53" s="578"/>
      <c r="C53" s="578"/>
      <c r="D53" s="578"/>
      <c r="E53" s="579" t="str">
        <f>County</f>
        <v>Napa</v>
      </c>
      <c r="F53" s="579"/>
      <c r="G53" s="579"/>
      <c r="H53" s="579"/>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92" t="s">
        <v>285</v>
      </c>
      <c r="B1" s="593"/>
      <c r="C1" s="593"/>
      <c r="D1" s="593"/>
      <c r="E1" s="593"/>
      <c r="F1" s="593"/>
      <c r="G1" s="593"/>
      <c r="H1" s="593"/>
      <c r="I1" s="593"/>
      <c r="J1" s="594"/>
    </row>
    <row r="2" spans="1:10" x14ac:dyDescent="0.25">
      <c r="A2" s="616" t="s">
        <v>397</v>
      </c>
      <c r="B2" s="617"/>
      <c r="C2" s="617"/>
      <c r="D2" s="617"/>
      <c r="E2" s="617"/>
      <c r="F2" s="617"/>
      <c r="G2" s="617"/>
      <c r="H2" s="617"/>
      <c r="I2" s="617"/>
      <c r="J2" s="618"/>
    </row>
    <row r="3" spans="1:10" x14ac:dyDescent="0.25">
      <c r="A3" s="610" t="s">
        <v>398</v>
      </c>
      <c r="B3" s="611"/>
      <c r="C3" s="611"/>
      <c r="D3" s="611"/>
      <c r="E3" s="611"/>
      <c r="F3" s="611"/>
      <c r="G3" s="611"/>
      <c r="H3" s="611"/>
      <c r="I3" s="611"/>
      <c r="J3" s="612"/>
    </row>
    <row r="4" spans="1:10" x14ac:dyDescent="0.25">
      <c r="A4" s="610" t="s">
        <v>399</v>
      </c>
      <c r="B4" s="611"/>
      <c r="C4" s="611"/>
      <c r="D4" s="611"/>
      <c r="E4" s="611"/>
      <c r="F4" s="611"/>
      <c r="G4" s="611"/>
      <c r="H4" s="611"/>
      <c r="I4" s="611"/>
      <c r="J4" s="612"/>
    </row>
    <row r="5" spans="1:10" x14ac:dyDescent="0.25">
      <c r="A5" s="610" t="s">
        <v>400</v>
      </c>
      <c r="B5" s="611"/>
      <c r="C5" s="611"/>
      <c r="D5" s="611"/>
      <c r="E5" s="611"/>
      <c r="F5" s="611"/>
      <c r="G5" s="611"/>
      <c r="H5" s="611"/>
      <c r="I5" s="611"/>
      <c r="J5" s="612"/>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0" t="s">
        <v>194</v>
      </c>
      <c r="B8" s="614"/>
      <c r="C8" s="614"/>
      <c r="D8" s="614"/>
      <c r="E8" s="614"/>
      <c r="F8" s="614"/>
      <c r="G8" s="614"/>
      <c r="H8" s="614"/>
      <c r="I8" s="614"/>
      <c r="J8" s="615"/>
    </row>
    <row r="9" spans="1:10" x14ac:dyDescent="0.25">
      <c r="A9" s="628"/>
      <c r="B9" s="319"/>
      <c r="C9" s="319"/>
      <c r="D9" s="319"/>
      <c r="E9" s="319"/>
      <c r="F9" s="319"/>
      <c r="G9" s="319"/>
      <c r="H9" s="319"/>
      <c r="I9" s="319"/>
      <c r="J9" s="320"/>
    </row>
    <row r="10" spans="1:10" x14ac:dyDescent="0.25">
      <c r="A10" s="321"/>
      <c r="B10" s="322"/>
      <c r="C10" s="322"/>
      <c r="D10" s="322"/>
      <c r="E10" s="322"/>
      <c r="F10" s="322"/>
      <c r="G10" s="322"/>
      <c r="H10" s="322"/>
      <c r="I10" s="322"/>
      <c r="J10" s="323"/>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4"/>
      <c r="B24" s="325"/>
      <c r="C24" s="325"/>
      <c r="D24" s="325"/>
      <c r="E24" s="325"/>
      <c r="F24" s="325"/>
      <c r="G24" s="325"/>
      <c r="H24" s="325"/>
      <c r="I24" s="325"/>
      <c r="J24" s="326"/>
    </row>
    <row r="25" spans="1:10" ht="15.6" x14ac:dyDescent="0.3">
      <c r="A25" s="642" t="s">
        <v>213</v>
      </c>
      <c r="B25" s="643"/>
      <c r="C25" s="643"/>
      <c r="D25" s="644"/>
      <c r="E25" s="642"/>
      <c r="F25" s="644"/>
      <c r="G25" s="642"/>
      <c r="H25" s="643"/>
      <c r="I25" s="643"/>
      <c r="J25" s="644"/>
    </row>
    <row r="26" spans="1:10" x14ac:dyDescent="0.25">
      <c r="A26" s="631" t="s">
        <v>195</v>
      </c>
      <c r="B26" s="632"/>
      <c r="C26" s="632"/>
      <c r="D26" s="632"/>
      <c r="E26" s="632"/>
      <c r="F26" s="632"/>
      <c r="G26" s="632"/>
      <c r="H26" s="632"/>
      <c r="I26" s="632"/>
      <c r="J26" s="633"/>
    </row>
    <row r="27" spans="1:10" x14ac:dyDescent="0.25">
      <c r="A27" s="634"/>
      <c r="B27" s="635"/>
      <c r="C27" s="635"/>
      <c r="D27" s="635"/>
      <c r="E27" s="635"/>
      <c r="F27" s="635"/>
      <c r="G27" s="635"/>
      <c r="H27" s="635"/>
      <c r="I27" s="635"/>
      <c r="J27" s="636"/>
    </row>
    <row r="28" spans="1:10" x14ac:dyDescent="0.25">
      <c r="A28" s="637"/>
      <c r="B28" s="638"/>
      <c r="C28" s="638"/>
      <c r="D28" s="638"/>
      <c r="E28" s="638"/>
      <c r="F28" s="638"/>
      <c r="G28" s="638"/>
      <c r="H28" s="638"/>
      <c r="I28" s="638"/>
      <c r="J28" s="639"/>
    </row>
    <row r="29" spans="1:10" x14ac:dyDescent="0.25">
      <c r="A29" s="628"/>
      <c r="B29" s="319"/>
      <c r="C29" s="319"/>
      <c r="D29" s="319"/>
      <c r="E29" s="319"/>
      <c r="F29" s="319"/>
      <c r="G29" s="319"/>
      <c r="H29" s="319"/>
      <c r="I29" s="319"/>
      <c r="J29" s="320"/>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1"/>
      <c r="B38" s="322"/>
      <c r="C38" s="322"/>
      <c r="D38" s="322"/>
      <c r="E38" s="322"/>
      <c r="F38" s="322"/>
      <c r="G38" s="322"/>
      <c r="H38" s="322"/>
      <c r="I38" s="322"/>
      <c r="J38" s="323"/>
    </row>
    <row r="39" spans="1:10" x14ac:dyDescent="0.25">
      <c r="A39" s="321"/>
      <c r="B39" s="322"/>
      <c r="C39" s="322"/>
      <c r="D39" s="322"/>
      <c r="E39" s="322"/>
      <c r="F39" s="322"/>
      <c r="G39" s="322"/>
      <c r="H39" s="322"/>
      <c r="I39" s="322"/>
      <c r="J39" s="323"/>
    </row>
    <row r="40" spans="1:10" x14ac:dyDescent="0.25">
      <c r="A40" s="321"/>
      <c r="B40" s="322"/>
      <c r="C40" s="322"/>
      <c r="D40" s="322"/>
      <c r="E40" s="322"/>
      <c r="F40" s="322"/>
      <c r="G40" s="322"/>
      <c r="H40" s="322"/>
      <c r="I40" s="322"/>
      <c r="J40" s="323"/>
    </row>
    <row r="41" spans="1:10" x14ac:dyDescent="0.25">
      <c r="A41" s="321"/>
      <c r="B41" s="322"/>
      <c r="C41" s="322"/>
      <c r="D41" s="322"/>
      <c r="E41" s="322"/>
      <c r="F41" s="322"/>
      <c r="G41" s="322"/>
      <c r="H41" s="322"/>
      <c r="I41" s="322"/>
      <c r="J41" s="323"/>
    </row>
    <row r="42" spans="1:10" x14ac:dyDescent="0.25">
      <c r="A42" s="321"/>
      <c r="B42" s="322"/>
      <c r="C42" s="322"/>
      <c r="D42" s="322"/>
      <c r="E42" s="322"/>
      <c r="F42" s="322"/>
      <c r="G42" s="322"/>
      <c r="H42" s="322"/>
      <c r="I42" s="322"/>
      <c r="J42" s="323"/>
    </row>
    <row r="43" spans="1:10" x14ac:dyDescent="0.25">
      <c r="A43" s="324"/>
      <c r="B43" s="325"/>
      <c r="C43" s="325"/>
      <c r="D43" s="325"/>
      <c r="E43" s="325"/>
      <c r="F43" s="325"/>
      <c r="G43" s="325"/>
      <c r="H43" s="325"/>
      <c r="I43" s="325"/>
      <c r="J43" s="326"/>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0" t="s">
        <v>403</v>
      </c>
      <c r="B53" s="640"/>
      <c r="C53" s="640"/>
      <c r="D53" s="640"/>
      <c r="E53" s="640"/>
      <c r="F53" s="640"/>
      <c r="G53" s="640"/>
      <c r="H53" s="640"/>
      <c r="I53" s="640"/>
      <c r="J53" s="640"/>
    </row>
    <row r="54" spans="1:10" x14ac:dyDescent="0.25">
      <c r="A54" s="641" t="s">
        <v>404</v>
      </c>
      <c r="B54" s="641"/>
      <c r="C54" s="641"/>
      <c r="D54" s="641"/>
      <c r="E54" s="641"/>
      <c r="F54" s="641"/>
      <c r="G54" s="641"/>
      <c r="H54" s="641"/>
      <c r="I54" s="641"/>
      <c r="J54" s="641"/>
    </row>
    <row r="55" spans="1:10" x14ac:dyDescent="0.25">
      <c r="A55" s="39"/>
      <c r="B55" s="39"/>
      <c r="C55" s="39"/>
      <c r="D55" s="39"/>
      <c r="E55" s="39"/>
      <c r="F55" s="39"/>
      <c r="G55" s="39"/>
      <c r="H55" s="39"/>
      <c r="I55" s="39"/>
      <c r="J55" s="39"/>
    </row>
    <row r="56" spans="1:10" x14ac:dyDescent="0.25">
      <c r="A56" s="578" t="s">
        <v>325</v>
      </c>
      <c r="B56" s="578"/>
      <c r="C56" s="578"/>
      <c r="D56" s="578"/>
      <c r="E56" s="629" t="str">
        <f>County</f>
        <v>Napa</v>
      </c>
      <c r="F56" s="629"/>
      <c r="G56" s="629"/>
      <c r="H56" s="629"/>
      <c r="I56" s="39"/>
      <c r="J56" s="39"/>
    </row>
    <row r="57" spans="1:10" x14ac:dyDescent="0.25">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Napa</v>
      </c>
    </row>
    <row r="2" spans="1:2" x14ac:dyDescent="0.25">
      <c r="A2" t="s">
        <v>541</v>
      </c>
      <c r="B2" s="25">
        <f>Reportdate</f>
        <v>44105</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Kristin Week</v>
      </c>
    </row>
    <row r="10" spans="1:2" x14ac:dyDescent="0.25">
      <c r="A10" t="s">
        <v>218</v>
      </c>
      <c r="B10" t="str">
        <f>primarytitle</f>
        <v>Chief Deputy Probation Officer</v>
      </c>
    </row>
    <row r="11" spans="1:2" x14ac:dyDescent="0.25">
      <c r="A11" t="s">
        <v>217</v>
      </c>
      <c r="B11" t="str">
        <f>primphone</f>
        <v>707-299-1614</v>
      </c>
    </row>
    <row r="12" spans="1:2" x14ac:dyDescent="0.25">
      <c r="A12" t="s">
        <v>193</v>
      </c>
      <c r="B12" s="10" t="str">
        <f>preemail</f>
        <v>kristin.week@countyofnapa.org</v>
      </c>
    </row>
    <row r="13" spans="1:2" x14ac:dyDescent="0.25">
      <c r="A13" t="s">
        <v>365</v>
      </c>
      <c r="B13" t="str">
        <f>seccontact</f>
        <v>Ferlyn Buenafe</v>
      </c>
    </row>
    <row r="14" spans="1:2" x14ac:dyDescent="0.25">
      <c r="A14" t="s">
        <v>366</v>
      </c>
      <c r="B14" t="str">
        <f>seccontitle</f>
        <v>Staff Services Manager</v>
      </c>
    </row>
    <row r="15" spans="1:2" x14ac:dyDescent="0.25">
      <c r="A15" t="s">
        <v>367</v>
      </c>
      <c r="B15" t="str">
        <f>secphone</f>
        <v>707-253-4126</v>
      </c>
    </row>
    <row r="16" spans="1:2" x14ac:dyDescent="0.25">
      <c r="A16" t="s">
        <v>368</v>
      </c>
      <c r="B16" t="str">
        <f>secemail</f>
        <v>ferlyn.buenafe@countyofnapa.org</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0</v>
      </c>
    </row>
    <row r="33" spans="1:2" x14ac:dyDescent="0.25">
      <c r="A33" t="s">
        <v>556</v>
      </c>
      <c r="B33" s="11">
        <f>t1jjcpasal</f>
        <v>132708</v>
      </c>
    </row>
    <row r="34" spans="1:2" x14ac:dyDescent="0.25">
      <c r="A34" t="s">
        <v>557</v>
      </c>
      <c r="B34" s="11">
        <f>t1jjcpaserv</f>
        <v>67238</v>
      </c>
    </row>
    <row r="35" spans="1:2" x14ac:dyDescent="0.25">
      <c r="A35" t="s">
        <v>558</v>
      </c>
      <c r="B35" s="11">
        <f>t1jjcpaprof</f>
        <v>0</v>
      </c>
    </row>
    <row r="36" spans="1:2" x14ac:dyDescent="0.25">
      <c r="A36" t="s">
        <v>559</v>
      </c>
      <c r="B36" s="11">
        <f>t1jjcpacbo</f>
        <v>91998</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291944</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Napa</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Napa</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291944</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Napa</v>
      </c>
      <c r="B2" s="25">
        <f>Reportdate</f>
        <v>44105</v>
      </c>
      <c r="C2" s="24" t="e">
        <f>Chief</f>
        <v>#REF!</v>
      </c>
      <c r="D2" t="e">
        <f>Chiefphone2</f>
        <v>#REF!</v>
      </c>
      <c r="E2" s="10" t="e">
        <f>Address</f>
        <v>#REF!</v>
      </c>
      <c r="F2" s="10" t="e">
        <f>City</f>
        <v>#REF!</v>
      </c>
      <c r="G2" s="9" t="e">
        <f>ZIP</f>
        <v>#REF!</v>
      </c>
      <c r="H2" s="10" t="e">
        <f>Chiefemail2</f>
        <v>#REF!</v>
      </c>
      <c r="I2" t="str">
        <f>primcontact</f>
        <v>Kristin Week</v>
      </c>
      <c r="J2" t="str">
        <f>primarytitle</f>
        <v>Chief Deputy Probation Officer</v>
      </c>
      <c r="K2" t="str">
        <f>primphone</f>
        <v>707-299-1614</v>
      </c>
      <c r="L2" s="10" t="str">
        <f>preemail</f>
        <v>kristin.week@countyofnapa.org</v>
      </c>
      <c r="M2" t="str">
        <f>seccontact</f>
        <v>Ferlyn Buenafe</v>
      </c>
      <c r="N2" t="str">
        <f>seccontitle</f>
        <v>Staff Services Manager</v>
      </c>
      <c r="O2" t="str">
        <f>secphone</f>
        <v>707-253-4126</v>
      </c>
      <c r="P2" t="str">
        <f>secemail</f>
        <v>ferlyn.buenafe@countyofnapa.org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132708</v>
      </c>
      <c r="AH2" s="11">
        <f>t1jjcpaserv</f>
        <v>67238</v>
      </c>
      <c r="AI2" s="11">
        <f>t1jjcpaprof</f>
        <v>0</v>
      </c>
      <c r="AJ2" s="11">
        <f>t1jjcpacbo</f>
        <v>91998</v>
      </c>
      <c r="AK2" s="11">
        <f>t1jjcpaequip</f>
        <v>0</v>
      </c>
      <c r="AL2" s="11">
        <f>t1jjcpaadmin</f>
        <v>0</v>
      </c>
      <c r="AM2" s="11">
        <f>t1jjcpaothr1</f>
        <v>0</v>
      </c>
      <c r="AN2" s="11">
        <f>t1jjcpaothr2</f>
        <v>0</v>
      </c>
      <c r="AO2" s="11">
        <f>t1jjcpaothr3</f>
        <v>0</v>
      </c>
      <c r="AP2" s="11">
        <f>t1jjcpatot</f>
        <v>291944</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Napa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Napa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291944</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2020-10-01T22:30:20Z</cp:lastPrinted>
  <dcterms:created xsi:type="dcterms:W3CDTF">2010-06-09T19:05:00Z</dcterms:created>
  <dcterms:modified xsi:type="dcterms:W3CDTF">2020-10-26T20:12:09Z</dcterms:modified>
</cp:coreProperties>
</file>