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ileprob\probusers\kwilson\YOBG\"/>
    </mc:Choice>
  </mc:AlternateContent>
  <xr:revisionPtr revIDLastSave="0" documentId="13_ncr:1_{A849615C-0274-4A20-8FB9-558913339D66}" xr6:coauthVersionLast="46" xr6:coauthVersionMax="46"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330" yWindow="0" windowWidth="11550" windowHeight="10500"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<sst xmlns="http://schemas.openxmlformats.org/spreadsheetml/2006/main" count="2404" uniqueCount="954">
  <si>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</si>
  <si>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</si>
  <si>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</si>
  <si>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</si>
  <si>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</si>
  <si>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</si>
  <si>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</si>
  <si>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</si>
  <si>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</si>
  <si>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</si>
  <si>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</si>
  <si>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</si>
  <si>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</si>
  <si>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</si>
  <si>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</si>
  <si>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</si>
  <si>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</si>
  <si>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</si>
  <si>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</si>
  <si>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</si>
  <si>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</si>
  <si>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</si>
  <si>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</si>
  <si>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</si>
  <si>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</si>
  <si>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</si>
  <si>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</si>
  <si>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</si>
  <si>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</si>
  <si>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</si>
  <si>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</si>
  <si>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</si>
  <si>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</si>
  <si>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</si>
  <si>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</si>
  <si>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</si>
  <si>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</si>
  <si>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</si>
  <si>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</si>
  <si>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</si>
  <si>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</si>
  <si>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</si>
  <si>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</si>
  <si>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</si>
  <si>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</si>
  <si>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</si>
  <si>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</si>
  <si>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</si>
  <si>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</si>
  <si>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</si>
  <si>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</si>
  <si>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</si>
  <si>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</si>
  <si>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</si>
  <si>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</si>
  <si>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</si>
  <si>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</si>
  <si>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</si>
  <si>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</si>
  <si>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</si>
  <si>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</si>
  <si>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</si>
  <si>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</si>
  <si>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</si>
  <si>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</si>
  <si>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</si>
  <si>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</si>
  <si>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</si>
  <si>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</si>
  <si>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</si>
  <si>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</si>
  <si>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</si>
  <si>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</si>
  <si>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</si>
  <si>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</si>
  <si>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</si>
  <si>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</si>
  <si>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</si>
  <si>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</si>
  <si>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</si>
  <si>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</si>
  <si>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</si>
  <si>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</si>
  <si>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</si>
  <si>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</si>
  <si>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</si>
  <si>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</si>
  <si>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</si>
  <si>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</si>
  <si>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</si>
  <si>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</si>
  <si>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</si>
  <si>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</si>
  <si>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</si>
  <si>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</si>
  <si>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</si>
  <si>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</si>
  <si>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</si>
  <si>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</si>
  <si>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</si>
  <si>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</si>
  <si>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</si>
  <si>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</si>
  <si>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</si>
  <si>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</si>
  <si>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</si>
  <si>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</si>
  <si>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</si>
  <si>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</si>
  <si>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</si>
  <si>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</si>
  <si>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</si>
  <si>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</si>
  <si>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</si>
  <si>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</si>
  <si>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</si>
  <si>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</si>
  <si>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</si>
  <si>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</si>
  <si>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</si>
  <si>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</si>
  <si>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</si>
  <si>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</si>
  <si>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</si>
  <si>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</si>
  <si>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</si>
  <si>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</si>
  <si>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</si>
  <si>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</si>
  <si>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</si>
  <si>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</si>
  <si>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</si>
  <si>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</si>
  <si>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</si>
  <si>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</si>
  <si>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</si>
  <si>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</si>
  <si>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</si>
  <si>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</si>
  <si>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</si>
  <si>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</si>
  <si>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</si>
  <si>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</si>
  <si>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</si>
  <si>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</si>
  <si>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</si>
  <si>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</si>
  <si>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</si>
  <si>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</si>
  <si>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</si>
  <si>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</si>
  <si>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</si>
  <si>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</si>
  <si>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</si>
  <si>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</si>
  <si>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</si>
  <si>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</si>
  <si>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</si>
  <si>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</si>
  <si>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</si>
  <si>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</si>
  <si>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</si>
  <si>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</si>
  <si>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</si>
  <si>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</si>
  <si>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</si>
  <si>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</si>
  <si>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</si>
  <si>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</si>
  <si>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</si>
  <si>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</si>
  <si>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</si>
  <si>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</si>
  <si>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</si>
  <si>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</si>
  <si>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</si>
  <si>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</si>
  <si>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</si>
  <si>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</si>
  <si>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</si>
  <si>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</si>
  <si>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</si>
  <si>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</si>
  <si>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</si>
  <si>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</si>
  <si>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</si>
  <si>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</si>
  <si>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</si>
  <si>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</si>
  <si>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</si>
  <si>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</si>
  <si>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</si>
  <si>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</si>
  <si>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</si>
  <si>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</si>
  <si>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</si>
  <si>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</si>
  <si>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</si>
  <si>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</si>
  <si>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</si>
  <si>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</si>
  <si>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</si>
  <si>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</si>
  <si>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</si>
  <si>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</si>
  <si>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</si>
  <si>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</si>
  <si>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</si>
  <si>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</si>
  <si>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</si>
  <si>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</si>
  <si>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</si>
  <si>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</si>
  <si>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</si>
  <si>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</si>
  <si>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</si>
  <si>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</si>
  <si>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</si>
  <si>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</si>
  <si>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</si>
  <si>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</si>
  <si>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</si>
  <si>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</si>
  <si>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</si>
  <si>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</si>
  <si>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</si>
  <si>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</si>
  <si>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</si>
  <si>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</si>
  <si>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</si>
  <si>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</si>
  <si>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</si>
  <si>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</si>
  <si>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</si>
  <si>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</si>
  <si>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</si>
  <si>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</si>
  <si>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</si>
  <si>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</si>
  <si>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</si>
  <si>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</si>
  <si>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</si>
  <si>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</si>
  <si>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</si>
  <si>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</si>
  <si>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</si>
  <si>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</si>
  <si>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</si>
  <si>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</si>
  <si>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</si>
  <si>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</si>
  <si>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</si>
  <si>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</si>
  <si>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</si>
  <si>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</si>
  <si>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</si>
  <si>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</si>
  <si>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</si>
  <si>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</si>
  <si>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</si>
  <si>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</si>
  <si>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</si>
  <si>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</si>
  <si>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</si>
  <si>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</si>
  <si>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</si>
  <si>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</si>
  <si>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</si>
  <si>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</si>
  <si>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</si>
  <si>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</si>
  <si>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</si>
  <si>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</si>
  <si>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</si>
  <si>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</si>
  <si>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</si>
  <si>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</si>
  <si>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</si>
  <si>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</si>
  <si>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</si>
  <si>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</si>
  <si>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</si>
  <si>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</si>
  <si>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</si>
  <si>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</si>
  <si>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</si>
  <si>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</si>
  <si>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</si>
  <si>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</si>
  <si>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</si>
  <si>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</si>
  <si>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</si>
  <si>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</si>
  <si>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</si>
  <si>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</si>
  <si>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</si>
  <si>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</si>
  <si>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</si>
  <si>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</si>
  <si>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</si>
  <si>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</si>
  <si>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</si>
  <si>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</si>
  <si>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</si>
  <si>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</si>
  <si>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</si>
  <si>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</si>
  <si>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</si>
  <si>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</si>
  <si>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</si>
  <si>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</si>
  <si>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</si>
  <si>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</si>
  <si>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</si>
  <si>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</si>
  <si>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</si>
  <si>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</si>
  <si>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</si>
  <si>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</si>
  <si>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</si>
  <si>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</si>
  <si>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</si>
  <si>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</si>
  <si>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</si>
  <si>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</si>
  <si>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</si>
  <si>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</si>
  <si>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</si>
  <si>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</si>
  <si>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</si>
  <si>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</si>
  <si>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</si>
  <si>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</si>
  <si>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</si>
  <si>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</si>
  <si>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</si>
  <si>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</si>
  <si>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</si>
  <si>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</si>
  <si>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</si>
  <si>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</si>
  <si>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</si>
  <si>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</si>
  <si>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</si>
  <si>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</si>
  <si>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</si>
  <si>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</si>
  <si>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</si>
  <si>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</si>
  <si>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</si>
  <si>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</si>
  <si>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</si>
  <si>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</si>
  <si>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</si>
  <si>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</si>
  <si>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</si>
  <si>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</si>
  <si>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</si>
  <si>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</si>
  <si>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</si>
  <si>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</si>
  <si>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</si>
  <si>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</si>
  <si>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</si>
  <si>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</si>
  <si>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</si>
  <si>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</si>
  <si>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</si>
  <si>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</si>
  <si>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</si>
  <si>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</si>
  <si>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</si>
  <si>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</si>
  <si>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</si>
  <si>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</si>
  <si>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</si>
  <si>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</si>
  <si>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</si>
  <si>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</si>
  <si>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</si>
  <si>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</si>
  <si>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</si>
  <si>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</si>
  <si>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</si>
  <si>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</si>
  <si>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</si>
  <si>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</si>
  <si>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</si>
  <si>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</si>
  <si>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</si>
  <si>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</si>
  <si>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</si>
  <si>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</si>
  <si>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</si>
  <si>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</si>
  <si>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</si>
  <si>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</si>
  <si>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</si>
  <si>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</si>
  <si>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</si>
  <si>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</si>
  <si>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</si>
  <si>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</si>
  <si>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</si>
  <si>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</si>
  <si>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</si>
  <si>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</si>
  <si>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</si>
  <si>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</si>
  <si>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</si>
  <si>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</si>
  <si>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</si>
  <si>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</si>
  <si>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</si>
  <si>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</si>
  <si>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</si>
  <si>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</si>
  <si>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</si>
  <si>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</si>
  <si>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</si>
  <si>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</si>
  <si>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</si>
  <si>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</si>
  <si>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</si>
  <si>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</si>
  <si>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</si>
  <si>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</si>
  <si>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</si>
  <si>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</si>
  <si>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</si>
  <si>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</si>
  <si>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</si>
  <si>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</si>
  <si>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</si>
  <si>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</si>
  <si>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</si>
  <si>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</si>
  <si>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</si>
  <si>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</si>
  <si>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</si>
  <si>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</si>
  <si>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</si>
  <si>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</si>
  <si>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</si>
  <si>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</si>
  <si>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</si>
  <si>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</si>
  <si>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</si>
  <si>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</si>
  <si>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</si>
  <si>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</si>
  <si>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</si>
  <si>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</si>
  <si>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</si>
  <si>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</si>
  <si>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</si>
  <si>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</si>
  <si>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</si>
  <si>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</si>
  <si>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</si>
  <si>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</si>
  <si>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</si>
  <si>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</si>
  <si>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</si>
  <si>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</si>
  <si>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</si>
  <si>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</si>
  <si>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</si>
  <si>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</si>
  <si>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</si>
  <si>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</si>
  <si>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</si>
  <si>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</si>
  <si>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</si>
  <si>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</si>
  <si>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</si>
  <si>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</si>
  <si>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</si>
  <si>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</si>
  <si>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</si>
  <si>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</si>
  <si>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</si>
  <si>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</si>
  <si>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</si>
  <si>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</si>
  <si>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</si>
  <si>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</si>
  <si>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</si>
  <si>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</si>
  <si>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</si>
  <si>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</si>
  <si>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</si>
  <si>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</si>
  <si>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</si>
  <si>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</si>
  <si>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</si>
  <si>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</si>
  <si>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</si>
  <si>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</si>
  <si>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</si>
  <si>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</si>
  <si>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</si>
  <si>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</si>
  <si>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</si>
  <si>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</si>
  <si>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</si>
  <si>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</si>
  <si>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</si>
  <si>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</si>
  <si>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</si>
  <si>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</si>
  <si>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</si>
  <si>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</si>
  <si>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</si>
  <si>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</si>
  <si>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</si>
  <si>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</si>
  <si>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</si>
  <si>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</si>
  <si>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</si>
  <si>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</si>
  <si>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</si>
  <si>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</si>
  <si>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</si>
  <si>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</si>
  <si>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</si>
  <si>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</si>
  <si>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</si>
  <si>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</si>
  <si>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</si>
  <si>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</si>
  <si>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</si>
  <si>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</si>
  <si>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</si>
  <si>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</si>
  <si>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</si>
  <si>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</si>
  <si>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</si>
  <si>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</si>
  <si>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</si>
  <si>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</si>
  <si>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</si>
  <si>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</si>
  <si>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</si>
  <si>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</si>
  <si>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</si>
  <si>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</si>
  <si>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</si>
  <si>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</si>
  <si>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</si>
  <si>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</si>
  <si>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</si>
  <si>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</si>
  <si>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</si>
  <si>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</si>
  <si>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</si>
  <si>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</si>
  <si>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</si>
  <si>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</si>
  <si>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</si>
  <si>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</si>
  <si>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</si>
  <si>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</si>
  <si>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</si>
  <si>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</si>
  <si>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</si>
  <si>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</si>
  <si>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</si>
  <si>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</si>
  <si>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</si>
  <si>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</si>
  <si>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</si>
  <si>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</si>
  <si>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</si>
  <si>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</si>
  <si>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</si>
  <si>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</si>
  <si>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</si>
  <si>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</si>
  <si>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</si>
  <si>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</si>
  <si>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</si>
  <si>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</si>
  <si>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</si>
  <si>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</si>
  <si>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</si>
  <si>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</si>
  <si>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</si>
  <si>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</si>
  <si>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</si>
  <si>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</si>
  <si>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</si>
  <si>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</si>
  <si>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</si>
  <si>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</si>
  <si>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</si>
  <si>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</si>
  <si>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</si>
  <si>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</si>
  <si>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</si>
  <si>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</si>
  <si>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</si>
  <si>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</si>
  <si>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</si>
  <si>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</si>
  <si>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</si>
  <si>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</si>
  <si>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</si>
  <si>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</si>
  <si>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</si>
  <si>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</si>
  <si>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</si>
  <si>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</si>
  <si>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</si>
  <si>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</si>
  <si>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</si>
  <si>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</si>
  <si>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</si>
  <si>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</si>
  <si>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</si>
  <si>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</si>
  <si>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</si>
  <si>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</si>
  <si>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</si>
  <si>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</si>
  <si>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</si>
  <si>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</si>
  <si>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</si>
  <si>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</si>
  <si>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</si>
  <si>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</si>
  <si>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</si>
  <si>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</si>
  <si>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</si>
  <si>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</si>
  <si>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</si>
  <si>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</si>
  <si>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</si>
  <si>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</si>
  <si>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</si>
  <si>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</si>
  <si>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</si>
  <si>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</si>
  <si>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</si>
  <si>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</si>
  <si>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</si>
  <si>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</si>
  <si>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</si>
  <si>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</si>
  <si>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</si>
  <si>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</si>
  <si>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</si>
  <si>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</si>
  <si>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</si>
  <si>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</si>
  <si>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</si>
  <si>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</si>
  <si>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</si>
  <si>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</si>
  <si>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</si>
  <si>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</si>
  <si>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</si>
  <si>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</si>
  <si>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</si>
  <si>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</si>
  <si>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</si>
  <si>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</si>
  <si>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</si>
  <si>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</si>
  <si>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</si>
  <si>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</si>
  <si>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</si>
  <si>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</si>
  <si>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</si>
  <si>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</si>
  <si>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</si>
  <si>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</si>
  <si>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</si>
  <si>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</si>
  <si>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</si>
  <si>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</si>
  <si>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</si>
  <si>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</si>
  <si>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</si>
  <si>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</si>
  <si>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</si>
  <si>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</si>
  <si>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</si>
  <si>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</si>
  <si>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</si>
  <si>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</si>
  <si>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</si>
  <si>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</si>
  <si>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</si>
  <si>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</si>
  <si>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</si>
  <si>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</si>
  <si>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</si>
  <si>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</si>
  <si>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</si>
  <si>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</si>
  <si>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</si>
  <si>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</si>
  <si>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</si>
  <si>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</si>
  <si>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</si>
  <si>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</si>
  <si>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</si>
  <si>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</si>
  <si>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</si>
  <si>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</si>
  <si>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</si>
  <si>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</si>
  <si>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</si>
  <si>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</si>
  <si>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</si>
  <si>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</si>
  <si>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</si>
  <si>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</si>
  <si>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</si>
  <si>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</si>
  <si>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</si>
  <si>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</si>
  <si>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</si>
  <si>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</si>
  <si>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</si>
  <si>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</si>
  <si>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</si>
  <si>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</si>
  <si>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</si>
  <si>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</si>
  <si>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</si>
  <si>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</si>
  <si>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</si>
  <si>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</si>
  <si>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</si>
  <si>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</si>
  <si>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</si>
  <si>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</si>
  <si>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</si>
  <si>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</si>
  <si>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</si>
  <si>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</si>
  <si>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</si>
  <si>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</si>
  <si>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</si>
  <si>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</si>
  <si>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</si>
  <si>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</si>
  <si>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</si>
  <si>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</si>
  <si>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</si>
  <si>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</si>
  <si>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</si>
  <si>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</si>
  <si>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</si>
  <si>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</si>
  <si>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</si>
  <si>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</si>
  <si>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</si>
  <si>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</si>
  <si>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</si>
  <si>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</si>
  <si>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</si>
  <si>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</si>
  <si>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</si>
  <si>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</si>
  <si>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</si>
  <si>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</si>
  <si>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</si>
  <si>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</si>
  <si>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</si>
  <si>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</si>
  <si>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</si>
  <si>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</si>
  <si>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</si>
  <si>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</si>
  <si>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</si>
  <si>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</si>
  <si>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</si>
  <si>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</si>
  <si>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</si>
  <si>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</si>
  <si>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</si>
  <si>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</si>
  <si>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</si>
  <si>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</si>
  <si>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</si>
  <si>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</si>
  <si>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</si>
  <si>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</si>
  <si>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</si>
  <si>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</si>
  <si>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</si>
  <si>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</si>
  <si>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</si>
  <si>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</si>
  <si>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</si>
  <si>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</si>
  <si>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</si>
  <si>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</si>
  <si>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</si>
  <si>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</si>
  <si>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</si>
  <si>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</si>
  <si>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</si>
  <si>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</si>
  <si>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</si>
  <si>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</si>
  <si>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</si>
  <si>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</si>
  <si>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</si>
  <si>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</si>
  <si>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</si>
  <si>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</si>
  <si>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</si>
  <si>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</si>
  <si>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</si>
  <si>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</si>
  <si>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</si>
  <si>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</si>
  <si>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</si>
  <si>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</si>
  <si>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</si>
  <si>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</si>
  <si>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</si>
  <si>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</si>
  <si>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</si>
  <si>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</si>
  <si>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</si>
  <si>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</si>
  <si>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</si>
  <si>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</si>
  <si>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</si>
  <si>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</si>
  <si>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</si>
  <si>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</si>
  <si>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</si>
  <si>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</si>
  <si>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</si>
  <si>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</si>
  <si>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</si>
  <si>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</si>
  <si>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</si>
  <si>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</si>
  <si>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</si>
  <si>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</si>
  <si>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</si>
  <si>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</si>
  <si>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</si>
  <si>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</si>
  <si>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</si>
  <si>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</si>
  <si>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</si>
  <si>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</si>
  <si>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</si>
  <si>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</si>
  <si>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</si>
  <si>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</si>
  <si>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</si>
  <si>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</si>
  <si>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</si>
  <si>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</si>
  <si>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</si>
  <si>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</si>
  <si>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</si>
  <si>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</si>
  <si>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</si>
  <si>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</si>
  <si>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</si>
  <si>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</si>
  <si>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</si>
  <si>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</si>
  <si>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</si>
  <si>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</si>
  <si>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</si>
  <si>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</si>
  <si>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</si>
  <si>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</si>
  <si>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</si>
  <si>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</si>
  <si>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</si>
  <si>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</si>
  <si>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</si>
  <si>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</si>
  <si>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</si>
  <si>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</si>
  <si>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</si>
  <si>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</si>
  <si>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</si>
  <si>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</si>
  <si>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</si>
  <si>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</si>
  <si>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</si>
  <si>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</si>
  <si>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</si>
  <si>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</si>
  <si>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</si>
  <si>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</si>
  <si>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</si>
  <si>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</si>
  <si>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</si>
  <si>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</si>
  <si>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</si>
  <si>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</si>
  <si>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</si>
  <si>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</si>
  <si>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</si>
  <si>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</si>
  <si>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</si>
  <si>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</si>
  <si>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</si>
  <si>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</si>
  <si>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</si>
  <si>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</si>
  <si>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</si>
  <si>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</si>
  <si>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</si>
  <si>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</si>
  <si>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</si>
  <si>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</si>
  <si>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</si>
  <si>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</si>
  <si>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</si>
  <si>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</si>
  <si>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</si>
  <si>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</si>
  <si>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</si>
  <si>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</si>
  <si>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ERIC OLSON</t>
  </si>
  <si>
    <t>DIRECTOR</t>
  </si>
  <si>
    <t>eolson@marincounty.org</t>
  </si>
  <si>
    <t>415-473-6620</t>
  </si>
  <si>
    <t>SAMANTHA KLEIN</t>
  </si>
  <si>
    <t>415-473-6310</t>
  </si>
  <si>
    <t>sklein@marincounty.org</t>
  </si>
  <si>
    <t>County Community School / Phoenix Academy</t>
  </si>
  <si>
    <t>Funds services at Marin's Community School, which has the greatest concentration of high risk youth on probation in our jurisdiction.  These funds support a DPO on site and a variety of services at the school, including campus supervisors, vocational assistance and recreational programming.</t>
  </si>
  <si>
    <t>Youth Working for Change</t>
  </si>
  <si>
    <t>Youth Working for Change (YWC) is a vocational program that provides assistance to youth interested in employment.  YWC staff assess youth and determine if they require soft skills training of if they are "job ready."  Funds support the staff person in this assignment, pay for internship stipends and costs associated with removing barriers for employment.</t>
  </si>
  <si>
    <t>PORTAL</t>
  </si>
  <si>
    <t>Funds support salaries for Mental Health Practitioners who provide family counseling services to youth and families in the juvenile justice system.</t>
  </si>
  <si>
    <t>Partners for Success</t>
  </si>
  <si>
    <t>Many youth in the juvenile justice system do not have access to positive, pro-social role models to support their development.  These funds are used to pay for a contract with an organization to provide mentors for youth on probation (Partners for Success) and a youth leadership program (Presente).</t>
  </si>
  <si>
    <t>Funds support a contract with a community based organization to provide drug and alcohol treatment services.  The youth served in this program were those whose delinquency was related to their abuse of drug and/or alcohol.  The program provided a continuum of services, from prevention to intensive outpatient to short-term residential interventions.</t>
  </si>
  <si>
    <t>These funds supported a variety of interventions related to this area. A portion were spent to pay for services from "The Beat Within" and "Teamworks Art Mentoring," writing programs that work with detained youth.  Other funds paid for a Youth Court Services program and a Alcohol Justice Summer Camp.</t>
  </si>
  <si>
    <t>Life / Independent Living Skills Training / Education</t>
  </si>
  <si>
    <t xml:space="preserve">These funds support programs that provide youth with recreational activities in order to address the leisure time criminogenic need. The major programs are Girls Stepping Up for Change and Yoga for Youth. </t>
  </si>
  <si>
    <t>Contract to pay for risk/needs assessments.</t>
  </si>
  <si>
    <t>Seneca Parent Support Group</t>
  </si>
  <si>
    <t xml:space="preserve">The Seneca Parent Support Group meet monthly and provide support to parents of youth in foster care.  </t>
  </si>
  <si>
    <t>The pandemic/shelter in place/school closures had the effect of reducing the overall number of cases we saw in Juvenile Probation.  Due to the careful screening of cases in investigations, we are able to divert a large percentage of cases to community based diversion options.</t>
  </si>
  <si>
    <t>The effect of the pandemic and related SIP and school closures had the effect of reducing the overall number of arrests in Marin (down from 310 in 2019 to195 in 2020). We expect to see the same trend for the beginning of 2021 but, as of 9/22/21, we are seeing an increase in criminal/violent activity locally and have seen our bookings into Juvenile Hall and referrals to intake increase over months past.</t>
  </si>
  <si>
    <t>The Marin County Probation Department remains dedicated to meeting the needs of our most high risk youth in the juvenile justice system.  We continue to see the over representation of LatinX youth in the justice system and are addressing this disparity through our programming and partnerships that are supported by  JJCPA-YOBG funding.  The services that Probation provides, in partnership with the community-based organizations and school districts, to the youth that are referred to probation in Marin County, are culturally appropriate, trauma informed, and individually responsive.  We fund a mentorship and leadership program specifically deisgned for LatinX youth and have a proposal to expand the "Aftercare" portion of that continum of services for youth that complete probation.  We fund a spanish language Diversion program to serve our monolingiual families. We also support a youth employment/vocational training program (Youth Working For Change) program and have invested heavily in creating a program that focuses on employment acquisition and retention in additon to expanded intership opportunities within county government.  
It is important to keep in mind that a significant portion of the youth who are referred to the Probation Department do not penetrate the system and are able to complete it successfully. Of the referrals to the Probation Department from 2018 through 2020, 35% of them did not result in any form of probation at all. 58% of the referrals were resolved without formal proceedings in Juvenile Court and 82% of those cases resulting in probation were handled “informally,” meaning with minimal supervision or interventions imposed.  Of those referrals that resulted in a term of probation in the period from 2018 through 2020, nearly 78% were completed successfully.    Because we appropriately utilize diversion programs (served by local nonprofit partners) for the low risk population of youth and focus our services on the most high risk youth, who come to us with many layers of issues, including trauma, mental health, addiction issues/substance abuse, educational impairment/deficiency, immigration issues etc., the fact that we are able to have the impact we are having indicates that the services are effective, despite the many challenges our youth face. Due to the continued trend of minority youth being brought to our system, Probation is invested in addressing the needs of youth prior to their involvement with Probation and has sought out funding and developed relationships with community based organizations for the purpose of providing for the needs youth and families have prior to their detention in Juvenile Hall or referral to Probation for a criminal offense.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</si>
</sst>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8">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44" fillId="11" borderId="18" xfId="1" applyFont="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9" fontId="1" fillId="0" borderId="0" xfId="0" applyNumberFormat="1" applyFont="1" applyBorder="1" applyAlignment="1" applyProtection="1">
      <alignment horizontal="left" vertical="top" wrapText="1"/>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klein@marincounty.org" TargetMode="External"/><Relationship Id="rId1" Type="http://schemas.openxmlformats.org/officeDocument/2006/relationships/hyperlink" Target="mailto:eolson@marincounty.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10" activePane="bottomLeft" state="frozen"/>
      <selection pane="bottomLeft" activeCell="F24" sqref="F24:J2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927</v>
      </c>
      <c r="E4" s="87"/>
      <c r="F4" s="87"/>
      <c r="G4" s="87"/>
      <c r="H4" s="87"/>
      <c r="I4" s="87"/>
      <c r="J4" s="88"/>
    </row>
    <row r="5" spans="1:10" ht="15" customHeight="1" x14ac:dyDescent="0.2">
      <c r="A5" s="259"/>
      <c r="B5" s="260"/>
      <c r="C5" s="105"/>
      <c r="D5" s="107" t="s">
        <v>921</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922</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928</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425</v>
      </c>
      <c r="B24" s="266"/>
      <c r="C24" s="266"/>
      <c r="D24" s="266"/>
      <c r="E24" s="267"/>
      <c r="F24" s="268">
        <v>44466</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929</v>
      </c>
      <c r="B27" s="252"/>
      <c r="C27" s="252"/>
      <c r="D27" s="252"/>
      <c r="E27" s="253"/>
      <c r="F27" s="251" t="s">
        <v>930</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932</v>
      </c>
      <c r="B29" s="242"/>
      <c r="C29" s="243"/>
      <c r="D29" s="254" t="s">
        <v>931</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933</v>
      </c>
      <c r="B32" s="245"/>
      <c r="C32" s="245"/>
      <c r="D32" s="245"/>
      <c r="E32" s="245"/>
      <c r="F32" s="244" t="s">
        <v>930</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934</v>
      </c>
      <c r="B34" s="242"/>
      <c r="C34" s="243"/>
      <c r="D34" s="263" t="s">
        <v>935</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926</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D3F708A-C060-458F-9ADB-097C78B7E577}"/>
    <hyperlink ref="D34" r:id="rId2" xr:uid="{FD424259-563C-4E0D-B4ED-AB66707486E4}"/>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7" t="s">
        <v>322</v>
      </c>
      <c r="B1" s="588"/>
      <c r="C1" s="588"/>
      <c r="D1" s="588"/>
      <c r="E1" s="588"/>
      <c r="F1" s="588"/>
      <c r="G1" s="588"/>
      <c r="H1" s="588"/>
      <c r="I1" s="588"/>
      <c r="J1" s="589"/>
    </row>
    <row r="2" spans="1:11" x14ac:dyDescent="0.2">
      <c r="A2" s="590" t="s">
        <v>199</v>
      </c>
      <c r="B2" s="591"/>
      <c r="C2" s="591"/>
      <c r="D2" s="591"/>
      <c r="E2" s="591"/>
      <c r="F2" s="591"/>
      <c r="G2" s="591"/>
      <c r="H2" s="591"/>
      <c r="I2" s="591"/>
      <c r="J2" s="592"/>
    </row>
    <row r="3" spans="1:11" x14ac:dyDescent="0.2">
      <c r="A3" s="593"/>
      <c r="B3" s="594"/>
      <c r="C3" s="594"/>
      <c r="D3" s="594"/>
      <c r="E3" s="594"/>
      <c r="F3" s="594"/>
      <c r="G3" s="594"/>
      <c r="H3" s="594"/>
      <c r="I3" s="594"/>
      <c r="J3" s="595"/>
    </row>
    <row r="4" spans="1:11" x14ac:dyDescent="0.2">
      <c r="A4" s="596"/>
      <c r="B4" s="597"/>
      <c r="C4" s="597"/>
      <c r="D4" s="597"/>
      <c r="E4" s="597"/>
      <c r="F4" s="597"/>
      <c r="G4" s="597"/>
      <c r="H4" s="597"/>
      <c r="I4" s="597"/>
      <c r="J4" s="598"/>
    </row>
    <row r="5" spans="1:11" x14ac:dyDescent="0.2">
      <c r="A5" s="6"/>
      <c r="B5" s="7"/>
      <c r="C5" s="7"/>
      <c r="D5" s="7"/>
      <c r="E5" s="7"/>
      <c r="F5" s="7"/>
      <c r="G5" s="7"/>
      <c r="H5" s="7"/>
      <c r="I5" s="7"/>
      <c r="J5" s="8"/>
    </row>
    <row r="6" spans="1:11" x14ac:dyDescent="0.2">
      <c r="A6" s="32"/>
      <c r="B6" s="4"/>
      <c r="C6" s="4"/>
      <c r="D6" s="4"/>
      <c r="E6" s="4"/>
      <c r="F6" s="4"/>
      <c r="G6" s="4"/>
      <c r="H6" s="599" t="s">
        <v>200</v>
      </c>
      <c r="I6" s="599"/>
      <c r="J6" s="600"/>
      <c r="K6" s="3"/>
    </row>
    <row r="7" spans="1:11" x14ac:dyDescent="0.2">
      <c r="A7" s="603" t="s">
        <v>201</v>
      </c>
      <c r="B7" s="604"/>
      <c r="C7" s="604"/>
      <c r="D7" s="604"/>
      <c r="E7" s="604"/>
      <c r="F7" s="604"/>
      <c r="G7" s="604"/>
      <c r="H7" s="601"/>
      <c r="I7" s="601"/>
      <c r="J7" s="602"/>
    </row>
    <row r="8" spans="1:11" x14ac:dyDescent="0.2">
      <c r="A8" s="581" t="s">
        <v>369</v>
      </c>
      <c r="B8" s="582"/>
      <c r="C8" s="582"/>
      <c r="D8" s="582"/>
      <c r="E8" s="582"/>
      <c r="F8" s="582"/>
      <c r="G8" s="583"/>
      <c r="H8" s="5"/>
      <c r="I8" s="33"/>
      <c r="J8" s="5"/>
    </row>
    <row r="9" spans="1:11" x14ac:dyDescent="0.2">
      <c r="A9" s="584" t="s">
        <v>370</v>
      </c>
      <c r="B9" s="585"/>
      <c r="C9" s="585"/>
      <c r="D9" s="585"/>
      <c r="E9" s="585"/>
      <c r="F9" s="585"/>
      <c r="G9" s="586"/>
      <c r="H9" s="5"/>
      <c r="I9" s="34"/>
      <c r="J9" s="5"/>
    </row>
    <row r="10" spans="1:11" x14ac:dyDescent="0.2">
      <c r="A10" s="581" t="s">
        <v>202</v>
      </c>
      <c r="B10" s="582"/>
      <c r="C10" s="582"/>
      <c r="D10" s="582"/>
      <c r="E10" s="582"/>
      <c r="F10" s="582"/>
      <c r="G10" s="583"/>
      <c r="H10" s="5"/>
      <c r="I10" s="33"/>
      <c r="J10" s="5"/>
    </row>
    <row r="11" spans="1:11" x14ac:dyDescent="0.2">
      <c r="A11" s="584" t="s">
        <v>203</v>
      </c>
      <c r="B11" s="585"/>
      <c r="C11" s="585"/>
      <c r="D11" s="585"/>
      <c r="E11" s="585"/>
      <c r="F11" s="585"/>
      <c r="G11" s="586"/>
      <c r="H11" s="5"/>
      <c r="I11" s="34"/>
      <c r="J11" s="5"/>
    </row>
    <row r="12" spans="1:11" x14ac:dyDescent="0.2">
      <c r="A12" s="581" t="s">
        <v>204</v>
      </c>
      <c r="B12" s="582"/>
      <c r="C12" s="582"/>
      <c r="D12" s="582"/>
      <c r="E12" s="582"/>
      <c r="F12" s="582"/>
      <c r="G12" s="583"/>
      <c r="H12" s="5"/>
      <c r="I12" s="33"/>
      <c r="J12" s="5"/>
    </row>
    <row r="13" spans="1:11" x14ac:dyDescent="0.2">
      <c r="A13" s="584" t="s">
        <v>205</v>
      </c>
      <c r="B13" s="585"/>
      <c r="C13" s="585"/>
      <c r="D13" s="585"/>
      <c r="E13" s="585"/>
      <c r="F13" s="585"/>
      <c r="G13" s="586"/>
      <c r="H13" s="5"/>
      <c r="I13" s="34"/>
      <c r="J13" s="5"/>
    </row>
    <row r="14" spans="1:11" x14ac:dyDescent="0.2">
      <c r="A14" s="581" t="s">
        <v>371</v>
      </c>
      <c r="B14" s="582"/>
      <c r="C14" s="582"/>
      <c r="D14" s="582"/>
      <c r="E14" s="582"/>
      <c r="F14" s="582"/>
      <c r="G14" s="583"/>
      <c r="H14" s="5"/>
      <c r="I14" s="33"/>
      <c r="J14" s="5"/>
    </row>
    <row r="15" spans="1:11" x14ac:dyDescent="0.2">
      <c r="A15" s="584" t="s">
        <v>206</v>
      </c>
      <c r="B15" s="585"/>
      <c r="C15" s="585"/>
      <c r="D15" s="585"/>
      <c r="E15" s="585"/>
      <c r="F15" s="585"/>
      <c r="G15" s="586"/>
      <c r="H15" s="5"/>
      <c r="I15" s="34"/>
      <c r="J15" s="5"/>
    </row>
    <row r="16" spans="1:11" x14ac:dyDescent="0.2">
      <c r="A16" s="581" t="s">
        <v>207</v>
      </c>
      <c r="B16" s="582"/>
      <c r="C16" s="582"/>
      <c r="D16" s="582"/>
      <c r="E16" s="582"/>
      <c r="F16" s="582"/>
      <c r="G16" s="583"/>
      <c r="H16" s="5"/>
      <c r="I16" s="33"/>
      <c r="J16" s="5"/>
    </row>
    <row r="17" spans="1:10" x14ac:dyDescent="0.2">
      <c r="A17" s="584" t="s">
        <v>208</v>
      </c>
      <c r="B17" s="585"/>
      <c r="C17" s="585"/>
      <c r="D17" s="585"/>
      <c r="E17" s="585"/>
      <c r="F17" s="585"/>
      <c r="G17" s="586"/>
      <c r="H17" s="5"/>
      <c r="I17" s="34"/>
      <c r="J17" s="5"/>
    </row>
    <row r="18" spans="1:10" x14ac:dyDescent="0.2">
      <c r="A18" s="581" t="s">
        <v>209</v>
      </c>
      <c r="B18" s="582"/>
      <c r="C18" s="582"/>
      <c r="D18" s="582"/>
      <c r="E18" s="582"/>
      <c r="F18" s="582"/>
      <c r="G18" s="583"/>
      <c r="H18" s="5"/>
      <c r="I18" s="33"/>
      <c r="J18" s="5"/>
    </row>
    <row r="19" spans="1:10" x14ac:dyDescent="0.2">
      <c r="A19" s="584" t="s">
        <v>210</v>
      </c>
      <c r="B19" s="586"/>
      <c r="C19" s="607"/>
      <c r="D19" s="608"/>
      <c r="E19" s="608"/>
      <c r="F19" s="608"/>
      <c r="G19" s="609"/>
      <c r="H19" s="5"/>
      <c r="I19" s="34"/>
      <c r="J19" s="5"/>
    </row>
    <row r="20" spans="1:10" x14ac:dyDescent="0.2">
      <c r="A20" s="581" t="s">
        <v>210</v>
      </c>
      <c r="B20" s="583"/>
      <c r="C20" s="610"/>
      <c r="D20" s="611"/>
      <c r="E20" s="611"/>
      <c r="F20" s="611"/>
      <c r="G20" s="612"/>
      <c r="H20" s="5"/>
      <c r="I20" s="33"/>
      <c r="J20" s="5"/>
    </row>
    <row r="21" spans="1:10" x14ac:dyDescent="0.2">
      <c r="A21" s="584" t="s">
        <v>210</v>
      </c>
      <c r="B21" s="586"/>
      <c r="C21" s="607"/>
      <c r="D21" s="608"/>
      <c r="E21" s="608"/>
      <c r="F21" s="608"/>
      <c r="G21" s="609"/>
      <c r="H21" s="5"/>
      <c r="I21" s="34"/>
      <c r="J21" s="5"/>
    </row>
    <row r="22" spans="1:10" x14ac:dyDescent="0.2">
      <c r="A22" s="581" t="s">
        <v>210</v>
      </c>
      <c r="B22" s="583"/>
      <c r="C22" s="610"/>
      <c r="D22" s="611"/>
      <c r="E22" s="611"/>
      <c r="F22" s="611"/>
      <c r="G22" s="612"/>
      <c r="H22" s="5"/>
      <c r="I22" s="33"/>
      <c r="J22" s="5"/>
    </row>
    <row r="56" spans="1:8" x14ac:dyDescent="0.2">
      <c r="A56" s="605" t="s">
        <v>325</v>
      </c>
      <c r="B56" s="605"/>
      <c r="C56" s="605"/>
      <c r="D56" s="605"/>
      <c r="E56" s="606" t="str">
        <f>County</f>
        <v>Marin</v>
      </c>
      <c r="F56" s="606"/>
      <c r="G56" s="606"/>
      <c r="H56" s="606"/>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7" t="s">
        <v>190</v>
      </c>
      <c r="B1" s="588"/>
      <c r="C1" s="588"/>
      <c r="D1" s="588"/>
      <c r="E1" s="588"/>
      <c r="F1" s="588"/>
      <c r="G1" s="588"/>
      <c r="H1" s="588"/>
      <c r="I1" s="588"/>
      <c r="J1" s="589"/>
    </row>
    <row r="2" spans="1:10" x14ac:dyDescent="0.2">
      <c r="A2" s="629" t="s">
        <v>390</v>
      </c>
      <c r="B2" s="630"/>
      <c r="C2" s="630"/>
      <c r="D2" s="630"/>
      <c r="E2" s="630"/>
      <c r="F2" s="630"/>
      <c r="G2" s="630"/>
      <c r="H2" s="630"/>
      <c r="I2" s="630"/>
      <c r="J2" s="631"/>
    </row>
    <row r="3" spans="1:10" x14ac:dyDescent="0.2">
      <c r="A3" s="625" t="s">
        <v>391</v>
      </c>
      <c r="B3" s="626"/>
      <c r="C3" s="626"/>
      <c r="D3" s="626"/>
      <c r="E3" s="626"/>
      <c r="F3" s="626"/>
      <c r="G3" s="626"/>
      <c r="H3" s="626"/>
      <c r="I3" s="626"/>
      <c r="J3" s="627"/>
    </row>
    <row r="4" spans="1:10" x14ac:dyDescent="0.2">
      <c r="A4" s="625" t="s">
        <v>392</v>
      </c>
      <c r="B4" s="626"/>
      <c r="C4" s="626"/>
      <c r="D4" s="626"/>
      <c r="E4" s="626"/>
      <c r="F4" s="626"/>
      <c r="G4" s="626"/>
      <c r="H4" s="626"/>
      <c r="I4" s="626"/>
      <c r="J4" s="627"/>
    </row>
    <row r="5" spans="1:10" x14ac:dyDescent="0.2">
      <c r="A5" s="625" t="s">
        <v>393</v>
      </c>
      <c r="B5" s="626"/>
      <c r="C5" s="626"/>
      <c r="D5" s="626"/>
      <c r="E5" s="626"/>
      <c r="F5" s="626"/>
      <c r="G5" s="626"/>
      <c r="H5" s="626"/>
      <c r="I5" s="626"/>
      <c r="J5" s="627"/>
    </row>
    <row r="6" spans="1:10" x14ac:dyDescent="0.2">
      <c r="A6" s="628" t="s">
        <v>394</v>
      </c>
      <c r="B6" s="617"/>
      <c r="C6" s="617"/>
      <c r="D6" s="617"/>
      <c r="E6" s="617"/>
      <c r="F6" s="617"/>
      <c r="G6" s="617"/>
      <c r="H6" s="617"/>
      <c r="I6" s="617"/>
      <c r="J6" s="618"/>
    </row>
    <row r="7" spans="1:10" x14ac:dyDescent="0.2">
      <c r="A7" s="18" t="s">
        <v>395</v>
      </c>
      <c r="B7" s="19"/>
      <c r="C7" s="19"/>
      <c r="D7" s="19"/>
      <c r="E7" s="19"/>
      <c r="F7" s="19"/>
      <c r="G7" s="19"/>
      <c r="H7" s="35"/>
      <c r="I7" s="19"/>
      <c r="J7" s="20"/>
    </row>
    <row r="8" spans="1:10" x14ac:dyDescent="0.2">
      <c r="A8" s="613" t="s">
        <v>396</v>
      </c>
      <c r="B8" s="614"/>
      <c r="C8" s="614"/>
      <c r="D8" s="614"/>
      <c r="E8" s="614"/>
      <c r="F8" s="614"/>
      <c r="G8" s="614"/>
      <c r="H8" s="614"/>
      <c r="I8" s="614"/>
      <c r="J8" s="615"/>
    </row>
    <row r="9" spans="1:10" x14ac:dyDescent="0.2">
      <c r="A9" s="616" t="s">
        <v>196</v>
      </c>
      <c r="B9" s="617"/>
      <c r="C9" s="617"/>
      <c r="D9" s="617"/>
      <c r="E9" s="617"/>
      <c r="F9" s="617"/>
      <c r="G9" s="617"/>
      <c r="H9" s="617"/>
      <c r="I9" s="617"/>
      <c r="J9" s="618"/>
    </row>
    <row r="10" spans="1:10" x14ac:dyDescent="0.2">
      <c r="A10" s="624"/>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4"/>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9" t="s">
        <v>327</v>
      </c>
      <c r="B39" s="620"/>
      <c r="C39" s="620"/>
      <c r="D39" s="620"/>
      <c r="E39" s="620"/>
      <c r="F39" s="620"/>
      <c r="G39" s="620"/>
      <c r="H39" s="620"/>
      <c r="I39" s="620"/>
      <c r="J39" s="621"/>
    </row>
    <row r="40" spans="1:10" x14ac:dyDescent="0.2">
      <c r="A40" s="616" t="s">
        <v>321</v>
      </c>
      <c r="B40" s="622"/>
      <c r="C40" s="622"/>
      <c r="D40" s="622"/>
      <c r="E40" s="622"/>
      <c r="F40" s="622"/>
      <c r="G40" s="622"/>
      <c r="H40" s="622"/>
      <c r="I40" s="622"/>
      <c r="J40" s="623"/>
    </row>
    <row r="41" spans="1:10" x14ac:dyDescent="0.2">
      <c r="A41" s="624"/>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5" t="s">
        <v>325</v>
      </c>
      <c r="B53" s="605"/>
      <c r="C53" s="605"/>
      <c r="D53" s="605"/>
      <c r="E53" s="606" t="str">
        <f>County</f>
        <v>Marin</v>
      </c>
      <c r="F53" s="606"/>
      <c r="G53" s="606"/>
      <c r="H53" s="606"/>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7" t="s">
        <v>285</v>
      </c>
      <c r="B1" s="588"/>
      <c r="C1" s="588"/>
      <c r="D1" s="588"/>
      <c r="E1" s="588"/>
      <c r="F1" s="588"/>
      <c r="G1" s="588"/>
      <c r="H1" s="588"/>
      <c r="I1" s="588"/>
      <c r="J1" s="589"/>
    </row>
    <row r="2" spans="1:10" x14ac:dyDescent="0.2">
      <c r="A2" s="629" t="s">
        <v>397</v>
      </c>
      <c r="B2" s="630"/>
      <c r="C2" s="630"/>
      <c r="D2" s="630"/>
      <c r="E2" s="630"/>
      <c r="F2" s="630"/>
      <c r="G2" s="630"/>
      <c r="H2" s="630"/>
      <c r="I2" s="630"/>
      <c r="J2" s="631"/>
    </row>
    <row r="3" spans="1:10" x14ac:dyDescent="0.2">
      <c r="A3" s="625" t="s">
        <v>398</v>
      </c>
      <c r="B3" s="626"/>
      <c r="C3" s="626"/>
      <c r="D3" s="626"/>
      <c r="E3" s="626"/>
      <c r="F3" s="626"/>
      <c r="G3" s="626"/>
      <c r="H3" s="626"/>
      <c r="I3" s="626"/>
      <c r="J3" s="627"/>
    </row>
    <row r="4" spans="1:10" x14ac:dyDescent="0.2">
      <c r="A4" s="625" t="s">
        <v>399</v>
      </c>
      <c r="B4" s="626"/>
      <c r="C4" s="626"/>
      <c r="D4" s="626"/>
      <c r="E4" s="626"/>
      <c r="F4" s="626"/>
      <c r="G4" s="626"/>
      <c r="H4" s="626"/>
      <c r="I4" s="626"/>
      <c r="J4" s="627"/>
    </row>
    <row r="5" spans="1:10" x14ac:dyDescent="0.2">
      <c r="A5" s="625" t="s">
        <v>400</v>
      </c>
      <c r="B5" s="626"/>
      <c r="C5" s="626"/>
      <c r="D5" s="626"/>
      <c r="E5" s="626"/>
      <c r="F5" s="626"/>
      <c r="G5" s="626"/>
      <c r="H5" s="626"/>
      <c r="I5" s="626"/>
      <c r="J5" s="627"/>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6" t="s">
        <v>194</v>
      </c>
      <c r="B8" s="617"/>
      <c r="C8" s="617"/>
      <c r="D8" s="617"/>
      <c r="E8" s="617"/>
      <c r="F8" s="617"/>
      <c r="G8" s="617"/>
      <c r="H8" s="617"/>
      <c r="I8" s="617"/>
      <c r="J8" s="618"/>
    </row>
    <row r="9" spans="1:10" x14ac:dyDescent="0.2">
      <c r="A9" s="624"/>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2" t="s">
        <v>213</v>
      </c>
      <c r="B25" s="633"/>
      <c r="C25" s="633"/>
      <c r="D25" s="634"/>
      <c r="E25" s="632"/>
      <c r="F25" s="634"/>
      <c r="G25" s="632"/>
      <c r="H25" s="633"/>
      <c r="I25" s="633"/>
      <c r="J25" s="634"/>
    </row>
    <row r="26" spans="1:10" x14ac:dyDescent="0.2">
      <c r="A26" s="637" t="s">
        <v>195</v>
      </c>
      <c r="B26" s="638"/>
      <c r="C26" s="638"/>
      <c r="D26" s="638"/>
      <c r="E26" s="638"/>
      <c r="F26" s="638"/>
      <c r="G26" s="638"/>
      <c r="H26" s="638"/>
      <c r="I26" s="638"/>
      <c r="J26" s="639"/>
    </row>
    <row r="27" spans="1:10" x14ac:dyDescent="0.2">
      <c r="A27" s="640"/>
      <c r="B27" s="641"/>
      <c r="C27" s="641"/>
      <c r="D27" s="641"/>
      <c r="E27" s="641"/>
      <c r="F27" s="641"/>
      <c r="G27" s="641"/>
      <c r="H27" s="641"/>
      <c r="I27" s="641"/>
      <c r="J27" s="642"/>
    </row>
    <row r="28" spans="1:10" x14ac:dyDescent="0.2">
      <c r="A28" s="643"/>
      <c r="B28" s="644"/>
      <c r="C28" s="644"/>
      <c r="D28" s="644"/>
      <c r="E28" s="644"/>
      <c r="F28" s="644"/>
      <c r="G28" s="644"/>
      <c r="H28" s="644"/>
      <c r="I28" s="644"/>
      <c r="J28" s="645"/>
    </row>
    <row r="29" spans="1:10" x14ac:dyDescent="0.2">
      <c r="A29" s="624"/>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6" t="s">
        <v>403</v>
      </c>
      <c r="B53" s="646"/>
      <c r="C53" s="646"/>
      <c r="D53" s="646"/>
      <c r="E53" s="646"/>
      <c r="F53" s="646"/>
      <c r="G53" s="646"/>
      <c r="H53" s="646"/>
      <c r="I53" s="646"/>
      <c r="J53" s="646"/>
    </row>
    <row r="54" spans="1:10" x14ac:dyDescent="0.2">
      <c r="A54" s="647" t="s">
        <v>404</v>
      </c>
      <c r="B54" s="647"/>
      <c r="C54" s="647"/>
      <c r="D54" s="647"/>
      <c r="E54" s="647"/>
      <c r="F54" s="647"/>
      <c r="G54" s="647"/>
      <c r="H54" s="647"/>
      <c r="I54" s="647"/>
      <c r="J54" s="647"/>
    </row>
    <row r="55" spans="1:10" x14ac:dyDescent="0.2">
      <c r="A55" s="39"/>
      <c r="B55" s="39"/>
      <c r="C55" s="39"/>
      <c r="D55" s="39"/>
      <c r="E55" s="39"/>
      <c r="F55" s="39"/>
      <c r="G55" s="39"/>
      <c r="H55" s="39"/>
      <c r="I55" s="39"/>
      <c r="J55" s="39"/>
    </row>
    <row r="56" spans="1:10" x14ac:dyDescent="0.2">
      <c r="A56" s="605" t="s">
        <v>325</v>
      </c>
      <c r="B56" s="605"/>
      <c r="C56" s="605"/>
      <c r="D56" s="605"/>
      <c r="E56" s="635" t="str">
        <f>County</f>
        <v>Marin</v>
      </c>
      <c r="F56" s="635"/>
      <c r="G56" s="635"/>
      <c r="H56" s="635"/>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Marin</v>
      </c>
    </row>
    <row r="2" spans="1:2" x14ac:dyDescent="0.2">
      <c r="A2" t="s">
        <v>541</v>
      </c>
      <c r="B2" s="25">
        <f>Reportdate</f>
        <v>44466</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ERIC OLSON</v>
      </c>
    </row>
    <row r="10" spans="1:2" x14ac:dyDescent="0.2">
      <c r="A10" t="s">
        <v>218</v>
      </c>
      <c r="B10" t="str">
        <f>primarytitle</f>
        <v>DIRECTOR</v>
      </c>
    </row>
    <row r="11" spans="1:2" x14ac:dyDescent="0.2">
      <c r="A11" t="s">
        <v>217</v>
      </c>
      <c r="B11" t="str">
        <f>primphone</f>
        <v>415-473-6620</v>
      </c>
    </row>
    <row r="12" spans="1:2" x14ac:dyDescent="0.2">
      <c r="A12" t="s">
        <v>193</v>
      </c>
      <c r="B12" s="10" t="str">
        <f>preemail</f>
        <v>eolson@marincounty.org</v>
      </c>
    </row>
    <row r="13" spans="1:2" x14ac:dyDescent="0.2">
      <c r="A13" t="s">
        <v>365</v>
      </c>
      <c r="B13" t="str">
        <f>seccontact</f>
        <v>SAMANTHA KLEIN</v>
      </c>
    </row>
    <row r="14" spans="1:2" x14ac:dyDescent="0.2">
      <c r="A14" t="s">
        <v>366</v>
      </c>
      <c r="B14" t="str">
        <f>seccontitle</f>
        <v>DIRECTOR</v>
      </c>
    </row>
    <row r="15" spans="1:2" x14ac:dyDescent="0.2">
      <c r="A15" t="s">
        <v>367</v>
      </c>
      <c r="B15" t="str">
        <f>secphone</f>
        <v>415-473-6310</v>
      </c>
    </row>
    <row r="16" spans="1:2" x14ac:dyDescent="0.2">
      <c r="A16" t="s">
        <v>368</v>
      </c>
      <c r="B16" t="str">
        <f>secemail</f>
        <v>sklein@marincounty.org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164979</v>
      </c>
    </row>
    <row r="24" spans="1:2" x14ac:dyDescent="0.2">
      <c r="A24" t="s">
        <v>548</v>
      </c>
      <c r="B24" s="11">
        <f>t1yobgserv</f>
        <v>0</v>
      </c>
    </row>
    <row r="25" spans="1:2" x14ac:dyDescent="0.2">
      <c r="A25" t="s">
        <v>549</v>
      </c>
      <c r="B25" s="11">
        <f>t1yobgprof</f>
        <v>0</v>
      </c>
    </row>
    <row r="26" spans="1:2" x14ac:dyDescent="0.2">
      <c r="A26" t="s">
        <v>550</v>
      </c>
      <c r="B26" s="11">
        <f>t1yobgcbo</f>
        <v>273267</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438246</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Marin</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Marin</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Marin</v>
      </c>
      <c r="B2" s="25">
        <f>Reportdate</f>
        <v>44466</v>
      </c>
      <c r="C2" s="24" t="e">
        <f>Chief</f>
        <v>#REF!</v>
      </c>
      <c r="D2" t="e">
        <f>Chiefphone2</f>
        <v>#REF!</v>
      </c>
      <c r="E2" s="10" t="e">
        <f>Address</f>
        <v>#REF!</v>
      </c>
      <c r="F2" s="10" t="e">
        <f>City</f>
        <v>#REF!</v>
      </c>
      <c r="G2" s="9" t="e">
        <f>ZIP</f>
        <v>#REF!</v>
      </c>
      <c r="H2" s="10" t="e">
        <f>Chiefemail2</f>
        <v>#REF!</v>
      </c>
      <c r="I2" t="str">
        <f>primcontact</f>
        <v>ERIC OLSON</v>
      </c>
      <c r="J2" t="str">
        <f>primarytitle</f>
        <v>DIRECTOR</v>
      </c>
      <c r="K2" t="str">
        <f>primphone</f>
        <v>415-473-6620</v>
      </c>
      <c r="L2" s="10" t="str">
        <f>preemail</f>
        <v>eolson@marincounty.org</v>
      </c>
      <c r="M2" t="str">
        <f>seccontact</f>
        <v>SAMANTHA KLEIN</v>
      </c>
      <c r="N2" t="str">
        <f>seccontitle</f>
        <v>DIRECTOR</v>
      </c>
      <c r="O2" t="str">
        <f>secphone</f>
        <v>415-473-6310</v>
      </c>
      <c r="P2" t="str">
        <f>secemail</f>
        <v>sklein@marincounty.org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164979</v>
      </c>
      <c r="X2" s="11">
        <f>t1yobgserv</f>
        <v>0</v>
      </c>
      <c r="Y2" s="11">
        <f>t1yobgprof</f>
        <v>0</v>
      </c>
      <c r="Z2" s="11">
        <f>t1yobgcbo</f>
        <v>273267</v>
      </c>
      <c r="AA2" s="11">
        <f>t1yobgequip</f>
        <v>0</v>
      </c>
      <c r="AB2" s="11">
        <f>t1yobgadmin</f>
        <v>0</v>
      </c>
      <c r="AC2" s="11">
        <f>t1yobgothr1</f>
        <v>0</v>
      </c>
      <c r="AD2" s="11">
        <f>t1yobgothr2</f>
        <v>0</v>
      </c>
      <c r="AE2" s="11">
        <f>t1yobgothr3</f>
        <v>0</v>
      </c>
      <c r="AF2" s="11">
        <f>t1yobgtot</f>
        <v>438246</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Marin</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Marin</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C6" sqref="C6:L6"/>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Marin</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923</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23</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95</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176</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302</v>
      </c>
      <c r="J14" s="291"/>
      <c r="K14" s="97"/>
      <c r="L14" s="97"/>
      <c r="M14" s="97"/>
      <c r="N14" s="97"/>
      <c r="O14" s="98"/>
    </row>
    <row r="15" spans="1:24" ht="14.25" x14ac:dyDescent="0.2">
      <c r="A15" s="91"/>
      <c r="B15" s="45"/>
      <c r="C15" s="128"/>
      <c r="D15" s="128"/>
      <c r="E15" s="296" t="s">
        <v>815</v>
      </c>
      <c r="F15" s="296"/>
      <c r="G15" s="296"/>
      <c r="H15" s="296"/>
      <c r="I15" s="288">
        <v>115</v>
      </c>
      <c r="J15" s="289"/>
      <c r="K15" s="97"/>
      <c r="L15" s="97"/>
      <c r="M15" s="97"/>
      <c r="N15" s="97"/>
      <c r="O15" s="98"/>
    </row>
    <row r="16" spans="1:24" ht="15" x14ac:dyDescent="0.25">
      <c r="A16" s="102"/>
      <c r="B16" s="45"/>
      <c r="C16" s="128"/>
      <c r="D16" s="128"/>
      <c r="E16" s="298" t="s">
        <v>827</v>
      </c>
      <c r="F16" s="298"/>
      <c r="G16" s="298"/>
      <c r="H16" s="298"/>
      <c r="I16" s="292">
        <f>SUM(I14:J15)</f>
        <v>417</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v>242</v>
      </c>
      <c r="J20" s="291"/>
      <c r="K20" s="97"/>
      <c r="L20" s="97"/>
      <c r="M20" s="97"/>
      <c r="N20" s="97"/>
      <c r="O20" s="98"/>
    </row>
    <row r="21" spans="1:24" ht="14.25" x14ac:dyDescent="0.2">
      <c r="A21" s="102"/>
      <c r="B21" s="128"/>
      <c r="C21" s="128"/>
      <c r="D21" s="128"/>
      <c r="E21" s="296" t="s">
        <v>818</v>
      </c>
      <c r="F21" s="296"/>
      <c r="G21" s="296"/>
      <c r="H21" s="296"/>
      <c r="I21" s="309">
        <v>111</v>
      </c>
      <c r="J21" s="310"/>
      <c r="K21" s="97"/>
      <c r="L21" s="97"/>
      <c r="M21" s="97"/>
      <c r="N21" s="97"/>
      <c r="O21" s="98"/>
    </row>
    <row r="22" spans="1:24" ht="14.25" x14ac:dyDescent="0.2">
      <c r="A22" s="102"/>
      <c r="B22" s="128"/>
      <c r="C22" s="128"/>
      <c r="D22" s="128"/>
      <c r="E22" s="297" t="s">
        <v>819</v>
      </c>
      <c r="F22" s="297"/>
      <c r="G22" s="297"/>
      <c r="H22" s="297"/>
      <c r="I22" s="290">
        <v>53</v>
      </c>
      <c r="J22" s="291"/>
      <c r="K22" s="97"/>
      <c r="L22" s="97"/>
      <c r="M22" s="97"/>
      <c r="N22" s="97"/>
      <c r="O22" s="98"/>
    </row>
    <row r="23" spans="1:24" ht="14.25" x14ac:dyDescent="0.2">
      <c r="A23" s="102"/>
      <c r="B23" s="128"/>
      <c r="C23" s="128"/>
      <c r="D23" s="128"/>
      <c r="E23" s="296" t="s">
        <v>820</v>
      </c>
      <c r="F23" s="296"/>
      <c r="G23" s="296"/>
      <c r="H23" s="296"/>
      <c r="I23" s="288">
        <v>4</v>
      </c>
      <c r="J23" s="289"/>
      <c r="K23" s="97"/>
      <c r="L23" s="97"/>
      <c r="M23" s="97"/>
      <c r="N23" s="97"/>
      <c r="O23" s="98"/>
    </row>
    <row r="24" spans="1:24" ht="14.25" x14ac:dyDescent="0.2">
      <c r="A24" s="102"/>
      <c r="B24" s="128"/>
      <c r="C24" s="128"/>
      <c r="D24" s="128"/>
      <c r="E24" s="297" t="s">
        <v>821</v>
      </c>
      <c r="F24" s="297"/>
      <c r="G24" s="297"/>
      <c r="H24" s="297"/>
      <c r="I24" s="290">
        <v>1</v>
      </c>
      <c r="J24" s="291"/>
      <c r="K24" s="97"/>
      <c r="L24" s="97"/>
      <c r="M24" s="97"/>
      <c r="N24" s="97"/>
      <c r="O24" s="98"/>
    </row>
    <row r="25" spans="1:24" ht="14.25" x14ac:dyDescent="0.2">
      <c r="A25" s="102"/>
      <c r="B25" s="128"/>
      <c r="C25" s="128"/>
      <c r="D25" s="128"/>
      <c r="E25" s="296" t="s">
        <v>822</v>
      </c>
      <c r="F25" s="296"/>
      <c r="G25" s="296"/>
      <c r="H25" s="296"/>
      <c r="I25" s="288">
        <v>1</v>
      </c>
      <c r="J25" s="289"/>
      <c r="K25" s="97"/>
      <c r="L25" s="97"/>
      <c r="M25" s="97"/>
      <c r="N25" s="97"/>
      <c r="O25" s="98"/>
    </row>
    <row r="26" spans="1:24" ht="14.25" x14ac:dyDescent="0.2">
      <c r="A26" s="102"/>
      <c r="B26" s="128"/>
      <c r="C26" s="128"/>
      <c r="D26" s="128"/>
      <c r="E26" s="297" t="s">
        <v>823</v>
      </c>
      <c r="F26" s="297"/>
      <c r="G26" s="297"/>
      <c r="H26" s="297"/>
      <c r="I26" s="290">
        <v>5</v>
      </c>
      <c r="J26" s="291"/>
      <c r="K26" s="97"/>
      <c r="L26" s="97"/>
      <c r="M26" s="97"/>
      <c r="N26" s="97"/>
      <c r="O26" s="98"/>
    </row>
    <row r="27" spans="1:24" ht="15" x14ac:dyDescent="0.25">
      <c r="A27" s="102"/>
      <c r="B27" s="128"/>
      <c r="C27" s="128"/>
      <c r="D27" s="128"/>
      <c r="E27" s="298" t="s">
        <v>827</v>
      </c>
      <c r="F27" s="298"/>
      <c r="G27" s="298"/>
      <c r="H27" s="298"/>
      <c r="I27" s="292">
        <f>SUM(I20:J26)</f>
        <v>417</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t="s">
        <v>951</v>
      </c>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L7" sqref="L7"/>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Marin</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924</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117</v>
      </c>
      <c r="K7" s="360"/>
      <c r="L7" s="45"/>
      <c r="M7" s="45"/>
      <c r="N7" s="45"/>
      <c r="O7" s="92"/>
    </row>
    <row r="8" spans="1:37" ht="14.1" customHeight="1" x14ac:dyDescent="0.2">
      <c r="A8" s="91"/>
      <c r="B8" s="128"/>
      <c r="C8" s="128"/>
      <c r="D8" s="353" t="s">
        <v>890</v>
      </c>
      <c r="E8" s="354"/>
      <c r="F8" s="354"/>
      <c r="G8" s="354"/>
      <c r="H8" s="354"/>
      <c r="I8" s="355"/>
      <c r="J8" s="361">
        <v>59</v>
      </c>
      <c r="K8" s="362"/>
      <c r="L8" s="125"/>
      <c r="M8" s="125"/>
      <c r="N8" s="125"/>
      <c r="O8" s="126"/>
      <c r="P8" s="214"/>
    </row>
    <row r="9" spans="1:37" ht="14.1" customHeight="1" x14ac:dyDescent="0.2">
      <c r="A9" s="91"/>
      <c r="B9" s="128"/>
      <c r="C9" s="128"/>
      <c r="D9" s="356" t="s">
        <v>827</v>
      </c>
      <c r="E9" s="357"/>
      <c r="F9" s="357"/>
      <c r="G9" s="357"/>
      <c r="H9" s="357"/>
      <c r="I9" s="358"/>
      <c r="J9" s="363">
        <f>SUM(I7:J8)</f>
        <v>176</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v>28</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v>11</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71</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49</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v>1</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v>15</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v>6</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71</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3</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v>129</v>
      </c>
      <c r="K32" s="372"/>
      <c r="L32" s="125"/>
      <c r="M32" s="125"/>
      <c r="N32" s="125"/>
      <c r="O32" s="126"/>
      <c r="P32" s="214"/>
    </row>
    <row r="33" spans="1:37" ht="14.1" customHeight="1" x14ac:dyDescent="0.2">
      <c r="A33" s="91"/>
      <c r="B33" s="45"/>
      <c r="C33" s="45"/>
      <c r="D33" s="329" t="s">
        <v>815</v>
      </c>
      <c r="E33" s="330"/>
      <c r="F33" s="330"/>
      <c r="G33" s="330"/>
      <c r="H33" s="330"/>
      <c r="I33" s="370"/>
      <c r="J33" s="335">
        <v>47</v>
      </c>
      <c r="K33" s="336"/>
      <c r="L33" s="125"/>
      <c r="M33" s="125"/>
      <c r="N33" s="125"/>
      <c r="O33" s="126"/>
      <c r="P33" s="214"/>
    </row>
    <row r="34" spans="1:37" ht="14.1" customHeight="1" x14ac:dyDescent="0.2">
      <c r="A34" s="91"/>
      <c r="B34" s="45"/>
      <c r="C34" s="45"/>
      <c r="D34" s="340" t="s">
        <v>827</v>
      </c>
      <c r="E34" s="340"/>
      <c r="F34" s="340"/>
      <c r="G34" s="340"/>
      <c r="H34" s="340"/>
      <c r="I34" s="340"/>
      <c r="J34" s="337">
        <f>SUM(J32:K33)</f>
        <v>176</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v>104</v>
      </c>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v>45</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v>25</v>
      </c>
      <c r="K39" s="291"/>
      <c r="L39" s="125"/>
      <c r="M39" s="125"/>
      <c r="N39" s="125"/>
      <c r="O39" s="126"/>
      <c r="P39" s="214"/>
    </row>
    <row r="40" spans="1:37" ht="14.1" customHeight="1" x14ac:dyDescent="0.2">
      <c r="A40" s="91"/>
      <c r="B40" s="136"/>
      <c r="C40" s="128"/>
      <c r="D40" s="333" t="s">
        <v>820</v>
      </c>
      <c r="E40" s="334"/>
      <c r="F40" s="334"/>
      <c r="G40" s="334"/>
      <c r="H40" s="334"/>
      <c r="I40" s="334"/>
      <c r="J40" s="288">
        <v>2</v>
      </c>
      <c r="K40" s="289"/>
      <c r="L40" s="125"/>
      <c r="M40" s="125"/>
      <c r="N40" s="125"/>
      <c r="O40" s="126"/>
      <c r="P40" s="214"/>
    </row>
    <row r="41" spans="1:37" ht="14.1" customHeight="1" x14ac:dyDescent="0.2">
      <c r="A41" s="91"/>
      <c r="B41" s="136"/>
      <c r="C41" s="128"/>
      <c r="D41" s="331" t="s">
        <v>821</v>
      </c>
      <c r="E41" s="332"/>
      <c r="F41" s="332"/>
      <c r="G41" s="332"/>
      <c r="H41" s="332"/>
      <c r="I41" s="332"/>
      <c r="J41" s="290"/>
      <c r="K41" s="291"/>
      <c r="L41" s="125"/>
      <c r="M41" s="125"/>
      <c r="N41" s="125"/>
      <c r="O41" s="126"/>
      <c r="P41" s="214"/>
    </row>
    <row r="42" spans="1:37" s="1" customFormat="1" ht="14.1" customHeight="1" x14ac:dyDescent="0.2">
      <c r="A42" s="102"/>
      <c r="B42" s="136"/>
      <c r="C42" s="128"/>
      <c r="D42" s="329" t="s">
        <v>822</v>
      </c>
      <c r="E42" s="330"/>
      <c r="F42" s="330"/>
      <c r="G42" s="330"/>
      <c r="H42" s="330"/>
      <c r="I42" s="330"/>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c r="K43" s="291"/>
      <c r="L43" s="125"/>
      <c r="M43" s="125"/>
      <c r="N43" s="125"/>
      <c r="O43" s="126"/>
      <c r="P43" s="214"/>
    </row>
    <row r="44" spans="1:37" ht="14.1" customHeight="1" x14ac:dyDescent="0.2">
      <c r="A44" s="91"/>
      <c r="B44" s="128"/>
      <c r="C44" s="128"/>
      <c r="D44" s="327" t="s">
        <v>827</v>
      </c>
      <c r="E44" s="328"/>
      <c r="F44" s="328"/>
      <c r="G44" s="328"/>
      <c r="H44" s="328"/>
      <c r="I44" s="328"/>
      <c r="J44" s="292">
        <f>SUM(J37:K43)</f>
        <v>176</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F6" sqref="F6"/>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Marin</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925</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56</v>
      </c>
      <c r="H9" s="388"/>
      <c r="I9" s="183"/>
    </row>
    <row r="10" spans="1:21" ht="15" x14ac:dyDescent="0.2">
      <c r="A10" s="165"/>
      <c r="B10" s="206"/>
      <c r="C10" s="399" t="s">
        <v>872</v>
      </c>
      <c r="D10" s="399"/>
      <c r="E10" s="399"/>
      <c r="F10" s="399"/>
      <c r="G10" s="397">
        <v>126</v>
      </c>
      <c r="H10" s="397"/>
      <c r="I10" s="183"/>
    </row>
    <row r="11" spans="1:21" ht="15" x14ac:dyDescent="0.2">
      <c r="A11" s="165"/>
      <c r="B11" s="206"/>
      <c r="C11" s="398" t="s">
        <v>873</v>
      </c>
      <c r="D11" s="398"/>
      <c r="E11" s="398"/>
      <c r="F11" s="398"/>
      <c r="G11" s="388">
        <v>13</v>
      </c>
      <c r="H11" s="388"/>
      <c r="I11" s="183"/>
    </row>
    <row r="12" spans="1:21" ht="15" x14ac:dyDescent="0.25">
      <c r="A12" s="165"/>
      <c r="B12" s="177"/>
      <c r="C12" s="298" t="s">
        <v>827</v>
      </c>
      <c r="D12" s="298"/>
      <c r="E12" s="298"/>
      <c r="F12" s="298"/>
      <c r="G12" s="394">
        <f>SUM(G9:H11)</f>
        <v>195</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c r="H16" s="388"/>
      <c r="I16" s="98"/>
    </row>
    <row r="17" spans="1:9" ht="14.25" x14ac:dyDescent="0.2">
      <c r="A17" s="102"/>
      <c r="B17" s="128"/>
      <c r="C17" s="296" t="s">
        <v>815</v>
      </c>
      <c r="D17" s="296"/>
      <c r="E17" s="296"/>
      <c r="F17" s="296"/>
      <c r="G17" s="397"/>
      <c r="H17" s="397"/>
      <c r="I17" s="98"/>
    </row>
    <row r="18" spans="1:9" ht="15" x14ac:dyDescent="0.25">
      <c r="A18" s="102"/>
      <c r="B18" s="128"/>
      <c r="C18" s="298" t="s">
        <v>827</v>
      </c>
      <c r="D18" s="298"/>
      <c r="E18" s="298"/>
      <c r="F18" s="298"/>
      <c r="G18" s="408">
        <f>SUM(G16:H17)</f>
        <v>0</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c r="H22" s="388"/>
      <c r="I22" s="98"/>
    </row>
    <row r="23" spans="1:9" ht="14.25" x14ac:dyDescent="0.2">
      <c r="A23" s="102"/>
      <c r="B23" s="128"/>
      <c r="C23" s="296" t="s">
        <v>818</v>
      </c>
      <c r="D23" s="296"/>
      <c r="E23" s="296"/>
      <c r="F23" s="296"/>
      <c r="G23" s="409"/>
      <c r="H23" s="409"/>
      <c r="I23" s="98"/>
    </row>
    <row r="24" spans="1:9" ht="14.25" x14ac:dyDescent="0.2">
      <c r="A24" s="102"/>
      <c r="B24" s="128"/>
      <c r="C24" s="297" t="s">
        <v>817</v>
      </c>
      <c r="D24" s="297"/>
      <c r="E24" s="297"/>
      <c r="F24" s="297"/>
      <c r="G24" s="388"/>
      <c r="H24" s="388"/>
      <c r="I24" s="98"/>
    </row>
    <row r="25" spans="1:9" ht="14.25" x14ac:dyDescent="0.2">
      <c r="A25" s="102"/>
      <c r="B25" s="128"/>
      <c r="C25" s="311" t="s">
        <v>512</v>
      </c>
      <c r="D25" s="311"/>
      <c r="E25" s="311"/>
      <c r="F25" s="311"/>
      <c r="G25" s="397"/>
      <c r="H25" s="397"/>
      <c r="I25" s="98"/>
    </row>
    <row r="26" spans="1:9" ht="15" x14ac:dyDescent="0.25">
      <c r="A26" s="102"/>
      <c r="B26" s="128"/>
      <c r="C26" s="298" t="s">
        <v>827</v>
      </c>
      <c r="D26" s="298"/>
      <c r="E26" s="298"/>
      <c r="F26" s="298"/>
      <c r="G26" s="408">
        <f>SUM(G22:H25)</f>
        <v>0</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t="s">
        <v>952</v>
      </c>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4" sqref="A4"/>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Marin</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953</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zoomScaleNormal="100" workbookViewId="0">
      <selection activeCell="A3" sqref="A3:J7"/>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Marin</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19"/>
      <c r="C47" s="519"/>
      <c r="D47" s="519"/>
      <c r="E47" s="519"/>
      <c r="F47" s="519"/>
      <c r="G47" s="519"/>
      <c r="H47" s="519"/>
      <c r="I47" s="519"/>
      <c r="J47" s="519"/>
    </row>
    <row r="48" spans="1:10" x14ac:dyDescent="0.2">
      <c r="A48" s="519"/>
      <c r="B48" s="519"/>
      <c r="C48" s="519"/>
      <c r="D48" s="519"/>
      <c r="E48" s="519"/>
      <c r="F48" s="519"/>
      <c r="G48" s="519"/>
      <c r="H48" s="519"/>
      <c r="I48" s="519"/>
      <c r="J48" s="519"/>
    </row>
    <row r="49" spans="1:11" x14ac:dyDescent="0.2">
      <c r="A49" s="519"/>
      <c r="B49" s="519"/>
      <c r="C49" s="519"/>
      <c r="D49" s="519"/>
      <c r="E49" s="519"/>
      <c r="F49" s="519"/>
      <c r="G49" s="519"/>
      <c r="H49" s="519"/>
      <c r="I49" s="519"/>
      <c r="J49" s="519"/>
    </row>
    <row r="50" spans="1:11" x14ac:dyDescent="0.2">
      <c r="A50" s="519"/>
      <c r="B50" s="519"/>
      <c r="C50" s="519"/>
      <c r="D50" s="519"/>
      <c r="E50" s="519"/>
      <c r="F50" s="519"/>
      <c r="G50" s="519"/>
      <c r="H50" s="519"/>
      <c r="I50" s="519"/>
      <c r="J50" s="519"/>
    </row>
    <row r="51" spans="1:11" x14ac:dyDescent="0.2">
      <c r="A51" s="519"/>
      <c r="B51" s="519"/>
      <c r="C51" s="519"/>
      <c r="D51" s="519"/>
      <c r="E51" s="519"/>
      <c r="F51" s="519"/>
      <c r="G51" s="519"/>
      <c r="H51" s="519"/>
      <c r="I51" s="519"/>
      <c r="J51" s="519"/>
    </row>
    <row r="52" spans="1:11" ht="12.75" hidden="1" customHeight="1" x14ac:dyDescent="0.2">
      <c r="A52" s="519"/>
      <c r="B52" s="519"/>
      <c r="C52" s="519"/>
      <c r="D52" s="519"/>
      <c r="E52" s="519"/>
      <c r="F52" s="519"/>
      <c r="G52" s="519"/>
      <c r="H52" s="519"/>
      <c r="I52" s="519"/>
      <c r="J52" s="519"/>
    </row>
    <row r="53" spans="1:11" ht="12.75" hidden="1" customHeight="1" x14ac:dyDescent="0.2">
      <c r="A53" s="519"/>
      <c r="B53" s="519"/>
      <c r="C53" s="519"/>
      <c r="D53" s="519"/>
      <c r="E53" s="519"/>
      <c r="F53" s="519"/>
      <c r="G53" s="519"/>
      <c r="H53" s="519"/>
      <c r="I53" s="519"/>
      <c r="J53" s="519"/>
    </row>
    <row r="54" spans="1:11" ht="12.75" hidden="1" customHeight="1" x14ac:dyDescent="0.2">
      <c r="A54" s="519"/>
      <c r="B54" s="519"/>
      <c r="C54" s="519"/>
      <c r="D54" s="519"/>
      <c r="E54" s="519"/>
      <c r="F54" s="519"/>
      <c r="G54" s="519"/>
      <c r="H54" s="519"/>
      <c r="I54" s="519"/>
      <c r="J54" s="519"/>
    </row>
    <row r="55" spans="1:11" ht="12.75" hidden="1" customHeight="1" x14ac:dyDescent="0.2">
      <c r="A55" s="519"/>
      <c r="B55" s="519"/>
      <c r="C55" s="519"/>
      <c r="D55" s="519"/>
      <c r="E55" s="519"/>
      <c r="F55" s="519"/>
      <c r="G55" s="519"/>
      <c r="H55" s="519"/>
      <c r="I55" s="519"/>
      <c r="J55" s="519"/>
    </row>
    <row r="56" spans="1:11" x14ac:dyDescent="0.2">
      <c r="A56" s="519"/>
      <c r="B56" s="519"/>
      <c r="C56" s="519"/>
      <c r="D56" s="519"/>
      <c r="E56" s="519"/>
      <c r="F56" s="519"/>
      <c r="G56" s="519"/>
      <c r="H56" s="519"/>
      <c r="I56" s="519"/>
      <c r="J56" s="519"/>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Marin</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8" t="s">
        <v>841</v>
      </c>
      <c r="C81" s="518"/>
      <c r="D81" s="518"/>
      <c r="E81" s="518"/>
      <c r="F81" s="518"/>
      <c r="G81" s="518"/>
      <c r="H81" s="518"/>
      <c r="I81" s="518"/>
      <c r="J81" s="56"/>
    </row>
    <row r="82" spans="1:10" x14ac:dyDescent="0.2">
      <c r="A82" s="45"/>
      <c r="B82" s="518"/>
      <c r="C82" s="518"/>
      <c r="D82" s="518"/>
      <c r="E82" s="518"/>
      <c r="F82" s="518"/>
      <c r="G82" s="518"/>
      <c r="H82" s="518"/>
      <c r="I82" s="518"/>
      <c r="J82" s="56"/>
    </row>
    <row r="83" spans="1:10" x14ac:dyDescent="0.2">
      <c r="A83" s="45"/>
      <c r="B83" s="518"/>
      <c r="C83" s="518"/>
      <c r="D83" s="518"/>
      <c r="E83" s="518"/>
      <c r="F83" s="518"/>
      <c r="G83" s="518"/>
      <c r="H83" s="518"/>
      <c r="I83" s="518"/>
      <c r="J83" s="56"/>
    </row>
    <row r="84" spans="1:10" ht="12.95" customHeight="1" x14ac:dyDescent="0.2">
      <c r="A84" s="45"/>
      <c r="B84" s="518"/>
      <c r="C84" s="518"/>
      <c r="D84" s="518"/>
      <c r="E84" s="518"/>
      <c r="F84" s="518"/>
      <c r="G84" s="518"/>
      <c r="H84" s="518"/>
      <c r="I84" s="518"/>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Marin</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t="s">
        <v>936</v>
      </c>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473" t="s">
        <v>517</v>
      </c>
      <c r="F130" s="516"/>
      <c r="G130" s="516"/>
      <c r="H130" s="516"/>
      <c r="I130" s="516"/>
      <c r="J130" s="517"/>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v>164979</v>
      </c>
      <c r="F132" s="451"/>
      <c r="G132" s="451"/>
      <c r="H132" s="451"/>
      <c r="I132" s="452"/>
      <c r="J132" s="452"/>
    </row>
    <row r="133" spans="1:16" x14ac:dyDescent="0.2">
      <c r="A133" s="505" t="s">
        <v>528</v>
      </c>
      <c r="B133" s="505"/>
      <c r="C133" s="505"/>
      <c r="D133" s="505"/>
      <c r="E133" s="434"/>
      <c r="F133" s="434"/>
      <c r="G133" s="435"/>
      <c r="H133" s="435"/>
      <c r="I133" s="450"/>
      <c r="J133" s="450"/>
    </row>
    <row r="134" spans="1:16" x14ac:dyDescent="0.2">
      <c r="A134" s="504" t="s">
        <v>529</v>
      </c>
      <c r="B134" s="504"/>
      <c r="C134" s="504"/>
      <c r="D134" s="504"/>
      <c r="E134" s="451"/>
      <c r="F134" s="451"/>
      <c r="G134" s="451"/>
      <c r="H134" s="451"/>
      <c r="I134" s="452"/>
      <c r="J134" s="452"/>
    </row>
    <row r="135" spans="1:16" x14ac:dyDescent="0.2">
      <c r="A135" s="505" t="s">
        <v>530</v>
      </c>
      <c r="B135" s="505"/>
      <c r="C135" s="505"/>
      <c r="D135" s="505"/>
      <c r="E135" s="434">
        <v>273267</v>
      </c>
      <c r="F135" s="434"/>
      <c r="G135" s="435"/>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c r="F137" s="434"/>
      <c r="G137" s="435"/>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438246</v>
      </c>
      <c r="F142" s="439"/>
      <c r="G142" s="439">
        <f>SUM(G132:G141)</f>
        <v>0</v>
      </c>
      <c r="H142" s="439"/>
      <c r="I142" s="439">
        <f>SUM(I132:I141)</f>
        <v>0</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t="s">
        <v>937</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Marin</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t="s">
        <v>938</v>
      </c>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t="s">
        <v>490</v>
      </c>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v>153618</v>
      </c>
      <c r="F184" s="451"/>
      <c r="G184" s="451"/>
      <c r="H184" s="451"/>
      <c r="I184" s="452"/>
      <c r="J184" s="452"/>
    </row>
    <row r="185" spans="1:20" x14ac:dyDescent="0.2">
      <c r="A185" s="447" t="s">
        <v>528</v>
      </c>
      <c r="B185" s="448"/>
      <c r="C185" s="448"/>
      <c r="D185" s="449"/>
      <c r="E185" s="434"/>
      <c r="F185" s="434"/>
      <c r="G185" s="435"/>
      <c r="H185" s="435"/>
      <c r="I185" s="450"/>
      <c r="J185" s="450"/>
    </row>
    <row r="186" spans="1:20" x14ac:dyDescent="0.2">
      <c r="A186" s="443" t="s">
        <v>529</v>
      </c>
      <c r="B186" s="444"/>
      <c r="C186" s="444"/>
      <c r="D186" s="445"/>
      <c r="E186" s="451">
        <v>199880</v>
      </c>
      <c r="F186" s="451"/>
      <c r="G186" s="451"/>
      <c r="H186" s="451"/>
      <c r="I186" s="452"/>
      <c r="J186" s="452"/>
    </row>
    <row r="187" spans="1:20" x14ac:dyDescent="0.2">
      <c r="A187" s="447" t="s">
        <v>530</v>
      </c>
      <c r="B187" s="448"/>
      <c r="C187" s="448"/>
      <c r="D187" s="449"/>
      <c r="E187" s="434"/>
      <c r="F187" s="434"/>
      <c r="G187" s="435"/>
      <c r="H187" s="435"/>
      <c r="I187" s="450"/>
      <c r="J187" s="450"/>
    </row>
    <row r="188" spans="1:20" x14ac:dyDescent="0.2">
      <c r="A188" s="443" t="s">
        <v>531</v>
      </c>
      <c r="B188" s="444"/>
      <c r="C188" s="444"/>
      <c r="D188" s="445"/>
      <c r="E188" s="451"/>
      <c r="F188" s="451"/>
      <c r="G188" s="451"/>
      <c r="H188" s="451"/>
      <c r="I188" s="452"/>
      <c r="J188" s="452"/>
    </row>
    <row r="189" spans="1:20" x14ac:dyDescent="0.2">
      <c r="A189" s="447" t="s">
        <v>532</v>
      </c>
      <c r="B189" s="448"/>
      <c r="C189" s="448"/>
      <c r="D189" s="449"/>
      <c r="E189" s="434"/>
      <c r="F189" s="434"/>
      <c r="G189" s="435"/>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353498</v>
      </c>
      <c r="F194" s="439"/>
      <c r="G194" s="439">
        <f>SUM(G184:G193)</f>
        <v>0</v>
      </c>
      <c r="H194" s="439"/>
      <c r="I194" s="439">
        <f>SUM(I184:I193)</f>
        <v>0</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t="s">
        <v>939</v>
      </c>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15" customHeight="1" x14ac:dyDescent="0.2">
      <c r="A223" s="482"/>
      <c r="B223" s="483"/>
      <c r="C223" s="483"/>
      <c r="D223" s="483"/>
      <c r="E223" s="483"/>
      <c r="F223" s="483"/>
      <c r="G223" s="483"/>
      <c r="H223" s="483"/>
      <c r="I223" s="483"/>
      <c r="J223" s="484"/>
    </row>
    <row r="224" spans="1:12"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tr">
        <f>'CONTACT INFORMATION'!$A$24</f>
        <v>Marin</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0"/>
      <c r="C233" s="520"/>
      <c r="D233" s="521"/>
      <c r="E233" s="508" t="s">
        <v>940</v>
      </c>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2" t="s">
        <v>913</v>
      </c>
      <c r="B235" s="523"/>
      <c r="C235" s="523"/>
      <c r="D235" s="524"/>
      <c r="E235" s="473" t="s">
        <v>483</v>
      </c>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c r="F237" s="451"/>
      <c r="G237" s="451">
        <v>65385</v>
      </c>
      <c r="H237" s="451"/>
      <c r="I237" s="452"/>
      <c r="J237" s="452"/>
    </row>
    <row r="238" spans="1:10" x14ac:dyDescent="0.2">
      <c r="A238" s="447" t="s">
        <v>528</v>
      </c>
      <c r="B238" s="448"/>
      <c r="C238" s="448"/>
      <c r="D238" s="449"/>
      <c r="E238" s="434"/>
      <c r="F238" s="434"/>
      <c r="G238" s="435"/>
      <c r="H238" s="435"/>
      <c r="I238" s="450"/>
      <c r="J238" s="450"/>
    </row>
    <row r="239" spans="1:10" x14ac:dyDescent="0.2">
      <c r="A239" s="443" t="s">
        <v>529</v>
      </c>
      <c r="B239" s="444"/>
      <c r="C239" s="444"/>
      <c r="D239" s="445"/>
      <c r="E239" s="451"/>
      <c r="F239" s="451"/>
      <c r="G239" s="451"/>
      <c r="H239" s="451"/>
      <c r="I239" s="452"/>
      <c r="J239" s="452"/>
    </row>
    <row r="240" spans="1:10" x14ac:dyDescent="0.2">
      <c r="A240" s="447" t="s">
        <v>530</v>
      </c>
      <c r="B240" s="448"/>
      <c r="C240" s="448"/>
      <c r="D240" s="449"/>
      <c r="E240" s="434"/>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0</v>
      </c>
      <c r="F247" s="439"/>
      <c r="G247" s="439">
        <f>SUM(G237:G246)</f>
        <v>65385</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t="s">
        <v>941</v>
      </c>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x14ac:dyDescent="0.2">
      <c r="A284" s="482"/>
      <c r="B284" s="483"/>
      <c r="C284" s="483"/>
      <c r="D284" s="483"/>
      <c r="E284" s="483"/>
      <c r="F284" s="483"/>
      <c r="G284" s="483"/>
      <c r="H284" s="483"/>
      <c r="I284" s="483"/>
      <c r="J284" s="484"/>
    </row>
    <row r="285" spans="1:10" x14ac:dyDescent="0.2">
      <c r="A285" s="485"/>
      <c r="B285" s="486"/>
      <c r="C285" s="486"/>
      <c r="D285" s="486"/>
      <c r="E285" s="486"/>
      <c r="F285" s="486"/>
      <c r="G285" s="486"/>
      <c r="H285" s="486"/>
      <c r="I285" s="486"/>
      <c r="J285" s="487"/>
    </row>
    <row r="288" spans="1:10" ht="15.75" x14ac:dyDescent="0.25">
      <c r="A288" s="350" t="s">
        <v>848</v>
      </c>
      <c r="B288" s="351"/>
      <c r="C288" s="351"/>
      <c r="D288" s="351"/>
      <c r="E288" s="351"/>
      <c r="F288" s="351"/>
      <c r="G288" s="351"/>
      <c r="H288" s="348" t="str">
        <f>'CONTACT INFORMATION'!$A$24</f>
        <v>Marin</v>
      </c>
      <c r="I288" s="348"/>
      <c r="J288" s="349"/>
    </row>
    <row r="289" spans="1:10" ht="8.1" customHeight="1" x14ac:dyDescent="0.2">
      <c r="A289" s="163"/>
      <c r="B289" s="163"/>
      <c r="C289" s="163"/>
      <c r="D289" s="163"/>
      <c r="E289" s="163"/>
      <c r="F289" s="163"/>
      <c r="G289" s="163"/>
      <c r="H289" s="163"/>
      <c r="I289" s="163"/>
      <c r="J289" s="163"/>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8" t="s">
        <v>942</v>
      </c>
      <c r="F291" s="509"/>
      <c r="G291" s="509"/>
      <c r="H291" s="509"/>
      <c r="I291" s="509"/>
      <c r="J291" s="510"/>
    </row>
    <row r="292" spans="1:10" x14ac:dyDescent="0.2">
      <c r="A292" s="497" t="s">
        <v>853</v>
      </c>
      <c r="B292" s="498"/>
      <c r="C292" s="498"/>
      <c r="D292" s="499"/>
      <c r="E292" s="511"/>
      <c r="F292" s="512"/>
      <c r="G292" s="512"/>
      <c r="H292" s="512"/>
      <c r="I292" s="512"/>
      <c r="J292" s="513"/>
    </row>
    <row r="293" spans="1:10" x14ac:dyDescent="0.2">
      <c r="A293" s="525" t="s">
        <v>808</v>
      </c>
      <c r="B293" s="526"/>
      <c r="C293" s="526"/>
      <c r="D293" s="527"/>
      <c r="E293" s="473" t="s">
        <v>495</v>
      </c>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3" t="s">
        <v>527</v>
      </c>
      <c r="B295" s="444"/>
      <c r="C295" s="444"/>
      <c r="D295" s="445"/>
      <c r="E295" s="451"/>
      <c r="F295" s="451"/>
      <c r="G295" s="451"/>
      <c r="H295" s="451"/>
      <c r="I295" s="452"/>
      <c r="J295" s="452"/>
    </row>
    <row r="296" spans="1:10" x14ac:dyDescent="0.2">
      <c r="A296" s="447" t="s">
        <v>528</v>
      </c>
      <c r="B296" s="448"/>
      <c r="C296" s="448"/>
      <c r="D296" s="449"/>
      <c r="E296" s="434"/>
      <c r="F296" s="434"/>
      <c r="G296" s="435"/>
      <c r="H296" s="435"/>
      <c r="I296" s="450"/>
      <c r="J296" s="450"/>
    </row>
    <row r="297" spans="1:10" x14ac:dyDescent="0.2">
      <c r="A297" s="443" t="s">
        <v>529</v>
      </c>
      <c r="B297" s="444"/>
      <c r="C297" s="444"/>
      <c r="D297" s="445"/>
      <c r="E297" s="451"/>
      <c r="F297" s="451"/>
      <c r="G297" s="451"/>
      <c r="H297" s="451"/>
      <c r="I297" s="452"/>
      <c r="J297" s="452"/>
    </row>
    <row r="298" spans="1:10" x14ac:dyDescent="0.2">
      <c r="A298" s="447" t="s">
        <v>530</v>
      </c>
      <c r="B298" s="448"/>
      <c r="C298" s="448"/>
      <c r="D298" s="449"/>
      <c r="E298" s="434"/>
      <c r="F298" s="434"/>
      <c r="G298" s="435">
        <v>254653</v>
      </c>
      <c r="H298" s="435"/>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0</v>
      </c>
      <c r="F305" s="439"/>
      <c r="G305" s="439">
        <f>SUM(G295:G304)</f>
        <v>254653</v>
      </c>
      <c r="H305" s="439"/>
      <c r="I305" s="439">
        <f>SUM(I295:I304)</f>
        <v>0</v>
      </c>
      <c r="J305" s="439"/>
    </row>
    <row r="306" spans="1:10" x14ac:dyDescent="0.2">
      <c r="A306" s="488" t="s">
        <v>861</v>
      </c>
      <c r="B306" s="489"/>
      <c r="C306" s="489"/>
      <c r="D306" s="489"/>
      <c r="E306" s="489"/>
      <c r="F306" s="489"/>
      <c r="G306" s="489"/>
      <c r="H306" s="489"/>
      <c r="I306" s="489"/>
      <c r="J306" s="490"/>
    </row>
    <row r="307" spans="1:10" x14ac:dyDescent="0.2">
      <c r="A307" s="491" t="s">
        <v>862</v>
      </c>
      <c r="B307" s="492"/>
      <c r="C307" s="492"/>
      <c r="D307" s="492"/>
      <c r="E307" s="492"/>
      <c r="F307" s="492"/>
      <c r="G307" s="492"/>
      <c r="H307" s="492"/>
      <c r="I307" s="492"/>
      <c r="J307" s="493"/>
    </row>
    <row r="308" spans="1:10" x14ac:dyDescent="0.2">
      <c r="A308" s="491" t="s">
        <v>863</v>
      </c>
      <c r="B308" s="492"/>
      <c r="C308" s="492"/>
      <c r="D308" s="492"/>
      <c r="E308" s="492"/>
      <c r="F308" s="492"/>
      <c r="G308" s="492"/>
      <c r="H308" s="492"/>
      <c r="I308" s="492"/>
      <c r="J308" s="493"/>
    </row>
    <row r="309" spans="1:10" x14ac:dyDescent="0.2">
      <c r="A309" s="494" t="s">
        <v>864</v>
      </c>
      <c r="B309" s="495"/>
      <c r="C309" s="495"/>
      <c r="D309" s="495"/>
      <c r="E309" s="495"/>
      <c r="F309" s="495"/>
      <c r="G309" s="495"/>
      <c r="H309" s="495"/>
      <c r="I309" s="495"/>
      <c r="J309" s="496"/>
    </row>
    <row r="310" spans="1:10" x14ac:dyDescent="0.2">
      <c r="A310" s="300" t="s">
        <v>943</v>
      </c>
      <c r="B310" s="480"/>
      <c r="C310" s="480"/>
      <c r="D310" s="480"/>
      <c r="E310" s="480"/>
      <c r="F310" s="480"/>
      <c r="G310" s="480"/>
      <c r="H310" s="480"/>
      <c r="I310" s="480"/>
      <c r="J310" s="481"/>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2"/>
      <c r="B341" s="483"/>
      <c r="C341" s="483"/>
      <c r="D341" s="483"/>
      <c r="E341" s="483"/>
      <c r="F341" s="483"/>
      <c r="G341" s="483"/>
      <c r="H341" s="483"/>
      <c r="I341" s="483"/>
      <c r="J341" s="484"/>
    </row>
    <row r="342" spans="1:10" x14ac:dyDescent="0.2">
      <c r="A342" s="482"/>
      <c r="B342" s="483"/>
      <c r="C342" s="483"/>
      <c r="D342" s="483"/>
      <c r="E342" s="483"/>
      <c r="F342" s="483"/>
      <c r="G342" s="483"/>
      <c r="H342" s="483"/>
      <c r="I342" s="483"/>
      <c r="J342" s="484"/>
    </row>
    <row r="343" spans="1:10" x14ac:dyDescent="0.2">
      <c r="A343" s="482"/>
      <c r="B343" s="483"/>
      <c r="C343" s="483"/>
      <c r="D343" s="483"/>
      <c r="E343" s="483"/>
      <c r="F343" s="483"/>
      <c r="G343" s="483"/>
      <c r="H343" s="483"/>
      <c r="I343" s="483"/>
      <c r="J343" s="484"/>
    </row>
    <row r="344" spans="1:10" x14ac:dyDescent="0.2">
      <c r="A344" s="485"/>
      <c r="B344" s="486"/>
      <c r="C344" s="486"/>
      <c r="D344" s="486"/>
      <c r="E344" s="486"/>
      <c r="F344" s="486"/>
      <c r="G344" s="486"/>
      <c r="H344" s="486"/>
      <c r="I344" s="486"/>
      <c r="J344" s="487"/>
    </row>
    <row r="346" spans="1:10" ht="15.75" x14ac:dyDescent="0.25">
      <c r="A346" s="350" t="s">
        <v>848</v>
      </c>
      <c r="B346" s="351"/>
      <c r="C346" s="351"/>
      <c r="D346" s="351"/>
      <c r="E346" s="351"/>
      <c r="F346" s="351"/>
      <c r="G346" s="351"/>
      <c r="H346" s="348" t="str">
        <f>'CONTACT INFORMATION'!$A$24</f>
        <v>Marin</v>
      </c>
      <c r="I346" s="348"/>
      <c r="J346" s="349"/>
    </row>
    <row r="347" spans="1:10" ht="8.1" customHeight="1" x14ac:dyDescent="0.2">
      <c r="A347" s="163"/>
      <c r="B347" s="163"/>
      <c r="C347" s="163"/>
      <c r="D347" s="163"/>
      <c r="E347" s="163"/>
      <c r="F347" s="163"/>
      <c r="G347" s="163"/>
      <c r="H347" s="163"/>
      <c r="I347" s="163"/>
      <c r="J347" s="163"/>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28" t="s">
        <v>536</v>
      </c>
      <c r="F349" s="529"/>
      <c r="G349" s="529"/>
      <c r="H349" s="529"/>
      <c r="I349" s="529"/>
      <c r="J349" s="530"/>
    </row>
    <row r="350" spans="1:10" x14ac:dyDescent="0.2">
      <c r="A350" s="497" t="s">
        <v>853</v>
      </c>
      <c r="B350" s="498"/>
      <c r="C350" s="498"/>
      <c r="D350" s="499"/>
      <c r="E350" s="531"/>
      <c r="F350" s="532"/>
      <c r="G350" s="532"/>
      <c r="H350" s="532"/>
      <c r="I350" s="532"/>
      <c r="J350" s="533"/>
    </row>
    <row r="351" spans="1:10" x14ac:dyDescent="0.2">
      <c r="A351" s="525" t="s">
        <v>808</v>
      </c>
      <c r="B351" s="526"/>
      <c r="C351" s="526"/>
      <c r="D351" s="527"/>
      <c r="E351" s="473" t="s">
        <v>536</v>
      </c>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3" t="s">
        <v>527</v>
      </c>
      <c r="B353" s="444"/>
      <c r="C353" s="444"/>
      <c r="D353" s="445"/>
      <c r="E353" s="451"/>
      <c r="F353" s="451"/>
      <c r="G353" s="451"/>
      <c r="H353" s="451"/>
      <c r="I353" s="452"/>
      <c r="J353" s="452"/>
    </row>
    <row r="354" spans="1:10" x14ac:dyDescent="0.2">
      <c r="A354" s="447" t="s">
        <v>528</v>
      </c>
      <c r="B354" s="448"/>
      <c r="C354" s="448"/>
      <c r="D354" s="449"/>
      <c r="E354" s="434"/>
      <c r="F354" s="434"/>
      <c r="G354" s="435"/>
      <c r="H354" s="435"/>
      <c r="I354" s="450"/>
      <c r="J354" s="450"/>
    </row>
    <row r="355" spans="1:10" x14ac:dyDescent="0.2">
      <c r="A355" s="443" t="s">
        <v>529</v>
      </c>
      <c r="B355" s="444"/>
      <c r="C355" s="444"/>
      <c r="D355" s="445"/>
      <c r="E355" s="451"/>
      <c r="F355" s="451"/>
      <c r="G355" s="451"/>
      <c r="H355" s="451"/>
      <c r="I355" s="452"/>
      <c r="J355" s="452"/>
    </row>
    <row r="356" spans="1:10" x14ac:dyDescent="0.2">
      <c r="A356" s="447" t="s">
        <v>530</v>
      </c>
      <c r="B356" s="448"/>
      <c r="C356" s="448"/>
      <c r="D356" s="449"/>
      <c r="E356" s="434"/>
      <c r="F356" s="434"/>
      <c r="G356" s="435">
        <v>47260</v>
      </c>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0</v>
      </c>
      <c r="F363" s="439"/>
      <c r="G363" s="439">
        <f>SUM(G353:G362)</f>
        <v>47260</v>
      </c>
      <c r="H363" s="439"/>
      <c r="I363" s="439">
        <f>SUM(I353:I362)</f>
        <v>0</v>
      </c>
      <c r="J363" s="439"/>
    </row>
    <row r="364" spans="1:10" x14ac:dyDescent="0.2">
      <c r="A364" s="488" t="s">
        <v>861</v>
      </c>
      <c r="B364" s="489"/>
      <c r="C364" s="489"/>
      <c r="D364" s="489"/>
      <c r="E364" s="489"/>
      <c r="F364" s="489"/>
      <c r="G364" s="489"/>
      <c r="H364" s="489"/>
      <c r="I364" s="489"/>
      <c r="J364" s="490"/>
    </row>
    <row r="365" spans="1:10" x14ac:dyDescent="0.2">
      <c r="A365" s="491" t="s">
        <v>862</v>
      </c>
      <c r="B365" s="492"/>
      <c r="C365" s="492"/>
      <c r="D365" s="492"/>
      <c r="E365" s="492"/>
      <c r="F365" s="492"/>
      <c r="G365" s="492"/>
      <c r="H365" s="492"/>
      <c r="I365" s="492"/>
      <c r="J365" s="493"/>
    </row>
    <row r="366" spans="1:10" x14ac:dyDescent="0.2">
      <c r="A366" s="491" t="s">
        <v>863</v>
      </c>
      <c r="B366" s="492"/>
      <c r="C366" s="492"/>
      <c r="D366" s="492"/>
      <c r="E366" s="492"/>
      <c r="F366" s="492"/>
      <c r="G366" s="492"/>
      <c r="H366" s="492"/>
      <c r="I366" s="492"/>
      <c r="J366" s="493"/>
    </row>
    <row r="367" spans="1:10" x14ac:dyDescent="0.2">
      <c r="A367" s="494" t="s">
        <v>864</v>
      </c>
      <c r="B367" s="495"/>
      <c r="C367" s="495"/>
      <c r="D367" s="495"/>
      <c r="E367" s="495"/>
      <c r="F367" s="495"/>
      <c r="G367" s="495"/>
      <c r="H367" s="495"/>
      <c r="I367" s="495"/>
      <c r="J367" s="496"/>
    </row>
    <row r="368" spans="1:10" x14ac:dyDescent="0.2">
      <c r="A368" s="300" t="s">
        <v>944</v>
      </c>
      <c r="B368" s="480"/>
      <c r="C368" s="480"/>
      <c r="D368" s="480"/>
      <c r="E368" s="480"/>
      <c r="F368" s="480"/>
      <c r="G368" s="480"/>
      <c r="H368" s="480"/>
      <c r="I368" s="480"/>
      <c r="J368" s="481"/>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2"/>
      <c r="B399" s="483"/>
      <c r="C399" s="483"/>
      <c r="D399" s="483"/>
      <c r="E399" s="483"/>
      <c r="F399" s="483"/>
      <c r="G399" s="483"/>
      <c r="H399" s="483"/>
      <c r="I399" s="483"/>
      <c r="J399" s="484"/>
    </row>
    <row r="400" spans="1:10" x14ac:dyDescent="0.2">
      <c r="A400" s="482"/>
      <c r="B400" s="483"/>
      <c r="C400" s="483"/>
      <c r="D400" s="483"/>
      <c r="E400" s="483"/>
      <c r="F400" s="483"/>
      <c r="G400" s="483"/>
      <c r="H400" s="483"/>
      <c r="I400" s="483"/>
      <c r="J400" s="484"/>
    </row>
    <row r="401" spans="1:10" x14ac:dyDescent="0.2">
      <c r="A401" s="482"/>
      <c r="B401" s="483"/>
      <c r="C401" s="483"/>
      <c r="D401" s="483"/>
      <c r="E401" s="483"/>
      <c r="F401" s="483"/>
      <c r="G401" s="483"/>
      <c r="H401" s="483"/>
      <c r="I401" s="483"/>
      <c r="J401" s="484"/>
    </row>
    <row r="402" spans="1:10" x14ac:dyDescent="0.2">
      <c r="A402" s="485"/>
      <c r="B402" s="486"/>
      <c r="C402" s="486"/>
      <c r="D402" s="486"/>
      <c r="E402" s="486"/>
      <c r="F402" s="486"/>
      <c r="G402" s="486"/>
      <c r="H402" s="486"/>
      <c r="I402" s="486"/>
      <c r="J402" s="487"/>
    </row>
    <row r="404" spans="1:10" ht="15.75" x14ac:dyDescent="0.25">
      <c r="A404" s="350" t="s">
        <v>848</v>
      </c>
      <c r="B404" s="351"/>
      <c r="C404" s="351"/>
      <c r="D404" s="351"/>
      <c r="E404" s="351"/>
      <c r="F404" s="351"/>
      <c r="G404" s="351"/>
      <c r="H404" s="348" t="str">
        <f>'CONTACT INFORMATION'!$A$24</f>
        <v>Marin</v>
      </c>
      <c r="I404" s="348"/>
      <c r="J404" s="349"/>
    </row>
    <row r="405" spans="1:10" ht="8.1" customHeight="1" x14ac:dyDescent="0.2">
      <c r="A405" s="163"/>
      <c r="B405" s="163"/>
      <c r="C405" s="163"/>
      <c r="D405" s="163"/>
      <c r="E405" s="163"/>
      <c r="F405" s="163"/>
      <c r="G405" s="163"/>
      <c r="H405" s="163"/>
      <c r="I405" s="163"/>
      <c r="J405" s="163"/>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28" t="s">
        <v>946</v>
      </c>
      <c r="F407" s="529"/>
      <c r="G407" s="529"/>
      <c r="H407" s="529"/>
      <c r="I407" s="529"/>
      <c r="J407" s="530"/>
    </row>
    <row r="408" spans="1:10" x14ac:dyDescent="0.2">
      <c r="A408" s="497" t="s">
        <v>853</v>
      </c>
      <c r="B408" s="498"/>
      <c r="C408" s="498"/>
      <c r="D408" s="499"/>
      <c r="E408" s="531"/>
      <c r="F408" s="532"/>
      <c r="G408" s="532"/>
      <c r="H408" s="532"/>
      <c r="I408" s="532"/>
      <c r="J408" s="533"/>
    </row>
    <row r="409" spans="1:10" x14ac:dyDescent="0.2">
      <c r="A409" s="525" t="s">
        <v>808</v>
      </c>
      <c r="B409" s="526"/>
      <c r="C409" s="526"/>
      <c r="D409" s="527"/>
      <c r="E409" s="473" t="s">
        <v>492</v>
      </c>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3" t="s">
        <v>527</v>
      </c>
      <c r="B411" s="444"/>
      <c r="C411" s="444"/>
      <c r="D411" s="445"/>
      <c r="E411" s="451"/>
      <c r="F411" s="451"/>
      <c r="G411" s="451"/>
      <c r="H411" s="451"/>
      <c r="I411" s="452"/>
      <c r="J411" s="452"/>
    </row>
    <row r="412" spans="1:10" x14ac:dyDescent="0.2">
      <c r="A412" s="447" t="s">
        <v>528</v>
      </c>
      <c r="B412" s="448"/>
      <c r="C412" s="448"/>
      <c r="D412" s="449"/>
      <c r="E412" s="434"/>
      <c r="F412" s="434"/>
      <c r="G412" s="435"/>
      <c r="H412" s="435"/>
      <c r="I412" s="450"/>
      <c r="J412" s="450"/>
    </row>
    <row r="413" spans="1:10" x14ac:dyDescent="0.2">
      <c r="A413" s="443" t="s">
        <v>529</v>
      </c>
      <c r="B413" s="444"/>
      <c r="C413" s="444"/>
      <c r="D413" s="445"/>
      <c r="E413" s="451"/>
      <c r="F413" s="451"/>
      <c r="G413" s="451"/>
      <c r="H413" s="451"/>
      <c r="I413" s="452"/>
      <c r="J413" s="452"/>
    </row>
    <row r="414" spans="1:10" x14ac:dyDescent="0.2">
      <c r="A414" s="447" t="s">
        <v>530</v>
      </c>
      <c r="B414" s="448"/>
      <c r="C414" s="448"/>
      <c r="D414" s="449"/>
      <c r="E414" s="434"/>
      <c r="F414" s="434"/>
      <c r="G414" s="435">
        <v>141622</v>
      </c>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0</v>
      </c>
      <c r="F421" s="439"/>
      <c r="G421" s="439">
        <f>SUM(G411:G420)</f>
        <v>141622</v>
      </c>
      <c r="H421" s="439"/>
      <c r="I421" s="439">
        <f>SUM(I411:I420)</f>
        <v>0</v>
      </c>
      <c r="J421" s="439"/>
    </row>
    <row r="422" spans="1:10" x14ac:dyDescent="0.2">
      <c r="A422" s="488" t="s">
        <v>861</v>
      </c>
      <c r="B422" s="489"/>
      <c r="C422" s="489"/>
      <c r="D422" s="489"/>
      <c r="E422" s="489"/>
      <c r="F422" s="489"/>
      <c r="G422" s="489"/>
      <c r="H422" s="489"/>
      <c r="I422" s="489"/>
      <c r="J422" s="490"/>
    </row>
    <row r="423" spans="1:10" x14ac:dyDescent="0.2">
      <c r="A423" s="491" t="s">
        <v>862</v>
      </c>
      <c r="B423" s="492"/>
      <c r="C423" s="492"/>
      <c r="D423" s="492"/>
      <c r="E423" s="492"/>
      <c r="F423" s="492"/>
      <c r="G423" s="492"/>
      <c r="H423" s="492"/>
      <c r="I423" s="492"/>
      <c r="J423" s="493"/>
    </row>
    <row r="424" spans="1:10" x14ac:dyDescent="0.2">
      <c r="A424" s="491" t="s">
        <v>863</v>
      </c>
      <c r="B424" s="492"/>
      <c r="C424" s="492"/>
      <c r="D424" s="492"/>
      <c r="E424" s="492"/>
      <c r="F424" s="492"/>
      <c r="G424" s="492"/>
      <c r="H424" s="492"/>
      <c r="I424" s="492"/>
      <c r="J424" s="493"/>
    </row>
    <row r="425" spans="1:10" x14ac:dyDescent="0.2">
      <c r="A425" s="494" t="s">
        <v>864</v>
      </c>
      <c r="B425" s="495"/>
      <c r="C425" s="495"/>
      <c r="D425" s="495"/>
      <c r="E425" s="495"/>
      <c r="F425" s="495"/>
      <c r="G425" s="495"/>
      <c r="H425" s="495"/>
      <c r="I425" s="495"/>
      <c r="J425" s="496"/>
    </row>
    <row r="426" spans="1:10" x14ac:dyDescent="0.2">
      <c r="A426" s="300" t="s">
        <v>945</v>
      </c>
      <c r="B426" s="480"/>
      <c r="C426" s="480"/>
      <c r="D426" s="480"/>
      <c r="E426" s="480"/>
      <c r="F426" s="480"/>
      <c r="G426" s="480"/>
      <c r="H426" s="480"/>
      <c r="I426" s="480"/>
      <c r="J426" s="481"/>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5"/>
      <c r="B460" s="486"/>
      <c r="C460" s="486"/>
      <c r="D460" s="486"/>
      <c r="E460" s="486"/>
      <c r="F460" s="486"/>
      <c r="G460" s="486"/>
      <c r="H460" s="486"/>
      <c r="I460" s="486"/>
      <c r="J460" s="487"/>
    </row>
    <row r="462" spans="1:10" ht="15.75" x14ac:dyDescent="0.25">
      <c r="A462" s="350" t="s">
        <v>848</v>
      </c>
      <c r="B462" s="351"/>
      <c r="C462" s="351"/>
      <c r="D462" s="351"/>
      <c r="E462" s="351"/>
      <c r="F462" s="351"/>
      <c r="G462" s="351"/>
      <c r="H462" s="348" t="str">
        <f>'CONTACT INFORMATION'!$A$24</f>
        <v>Marin</v>
      </c>
      <c r="I462" s="348"/>
      <c r="J462" s="349"/>
    </row>
    <row r="463" spans="1:10" ht="8.1" customHeight="1" x14ac:dyDescent="0.2">
      <c r="A463" s="163"/>
      <c r="B463" s="163"/>
      <c r="C463" s="163"/>
      <c r="D463" s="163"/>
      <c r="E463" s="163"/>
      <c r="F463" s="163"/>
      <c r="G463" s="163"/>
      <c r="H463" s="163"/>
      <c r="I463" s="163"/>
      <c r="J463" s="163"/>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28" t="s">
        <v>499</v>
      </c>
      <c r="F465" s="529"/>
      <c r="G465" s="529"/>
      <c r="H465" s="529"/>
      <c r="I465" s="529"/>
      <c r="J465" s="530"/>
    </row>
    <row r="466" spans="1:10" x14ac:dyDescent="0.2">
      <c r="A466" s="497" t="s">
        <v>853</v>
      </c>
      <c r="B466" s="498"/>
      <c r="C466" s="498"/>
      <c r="D466" s="499"/>
      <c r="E466" s="531"/>
      <c r="F466" s="532"/>
      <c r="G466" s="532"/>
      <c r="H466" s="532"/>
      <c r="I466" s="532"/>
      <c r="J466" s="533"/>
    </row>
    <row r="467" spans="1:10" x14ac:dyDescent="0.2">
      <c r="A467" s="525" t="s">
        <v>808</v>
      </c>
      <c r="B467" s="526"/>
      <c r="C467" s="526"/>
      <c r="D467" s="527"/>
      <c r="E467" s="473" t="s">
        <v>499</v>
      </c>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3" t="s">
        <v>527</v>
      </c>
      <c r="B469" s="444"/>
      <c r="C469" s="444"/>
      <c r="D469" s="445"/>
      <c r="E469" s="451"/>
      <c r="F469" s="451"/>
      <c r="G469" s="451"/>
      <c r="H469" s="451"/>
      <c r="I469" s="452"/>
      <c r="J469" s="452"/>
    </row>
    <row r="470" spans="1:10" x14ac:dyDescent="0.2">
      <c r="A470" s="447" t="s">
        <v>528</v>
      </c>
      <c r="B470" s="448"/>
      <c r="C470" s="448"/>
      <c r="D470" s="449"/>
      <c r="E470" s="434"/>
      <c r="F470" s="434"/>
      <c r="G470" s="435"/>
      <c r="H470" s="435"/>
      <c r="I470" s="450"/>
      <c r="J470" s="450"/>
    </row>
    <row r="471" spans="1:10" x14ac:dyDescent="0.2">
      <c r="A471" s="443" t="s">
        <v>529</v>
      </c>
      <c r="B471" s="444"/>
      <c r="C471" s="444"/>
      <c r="D471" s="445"/>
      <c r="E471" s="451"/>
      <c r="F471" s="451"/>
      <c r="G471" s="451">
        <v>46170</v>
      </c>
      <c r="H471" s="451"/>
      <c r="I471" s="452"/>
      <c r="J471" s="452"/>
    </row>
    <row r="472" spans="1:10" x14ac:dyDescent="0.2">
      <c r="A472" s="447" t="s">
        <v>530</v>
      </c>
      <c r="B472" s="448"/>
      <c r="C472" s="448"/>
      <c r="D472" s="449"/>
      <c r="E472" s="434"/>
      <c r="F472" s="434"/>
      <c r="G472" s="435"/>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c r="F474" s="434"/>
      <c r="G474" s="435"/>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0</v>
      </c>
      <c r="F479" s="439"/>
      <c r="G479" s="439">
        <f>SUM(G469:G478)</f>
        <v>46170</v>
      </c>
      <c r="H479" s="439"/>
      <c r="I479" s="439">
        <f>SUM(I469:I478)</f>
        <v>0</v>
      </c>
      <c r="J479" s="439"/>
    </row>
    <row r="480" spans="1:10" x14ac:dyDescent="0.2">
      <c r="A480" s="488" t="s">
        <v>861</v>
      </c>
      <c r="B480" s="489"/>
      <c r="C480" s="489"/>
      <c r="D480" s="489"/>
      <c r="E480" s="489"/>
      <c r="F480" s="489"/>
      <c r="G480" s="489"/>
      <c r="H480" s="489"/>
      <c r="I480" s="489"/>
      <c r="J480" s="490"/>
    </row>
    <row r="481" spans="1:10" x14ac:dyDescent="0.2">
      <c r="A481" s="491" t="s">
        <v>862</v>
      </c>
      <c r="B481" s="492"/>
      <c r="C481" s="492"/>
      <c r="D481" s="492"/>
      <c r="E481" s="492"/>
      <c r="F481" s="492"/>
      <c r="G481" s="492"/>
      <c r="H481" s="492"/>
      <c r="I481" s="492"/>
      <c r="J481" s="493"/>
    </row>
    <row r="482" spans="1:10" x14ac:dyDescent="0.2">
      <c r="A482" s="491" t="s">
        <v>863</v>
      </c>
      <c r="B482" s="492"/>
      <c r="C482" s="492"/>
      <c r="D482" s="492"/>
      <c r="E482" s="492"/>
      <c r="F482" s="492"/>
      <c r="G482" s="492"/>
      <c r="H482" s="492"/>
      <c r="I482" s="492"/>
      <c r="J482" s="493"/>
    </row>
    <row r="483" spans="1:10" x14ac:dyDescent="0.2">
      <c r="A483" s="494" t="s">
        <v>864</v>
      </c>
      <c r="B483" s="495"/>
      <c r="C483" s="495"/>
      <c r="D483" s="495"/>
      <c r="E483" s="495"/>
      <c r="F483" s="495"/>
      <c r="G483" s="495"/>
      <c r="H483" s="495"/>
      <c r="I483" s="495"/>
      <c r="J483" s="496"/>
    </row>
    <row r="484" spans="1:10" x14ac:dyDescent="0.2">
      <c r="A484" s="300" t="s">
        <v>947</v>
      </c>
      <c r="B484" s="480"/>
      <c r="C484" s="480"/>
      <c r="D484" s="480"/>
      <c r="E484" s="480"/>
      <c r="F484" s="480"/>
      <c r="G484" s="480"/>
      <c r="H484" s="480"/>
      <c r="I484" s="480"/>
      <c r="J484" s="481"/>
    </row>
    <row r="485" spans="1:10" x14ac:dyDescent="0.2">
      <c r="A485" s="482"/>
      <c r="B485" s="483"/>
      <c r="C485" s="483"/>
      <c r="D485" s="483"/>
      <c r="E485" s="483"/>
      <c r="F485" s="483"/>
      <c r="G485" s="483"/>
      <c r="H485" s="483"/>
      <c r="I485" s="483"/>
      <c r="J485" s="484"/>
    </row>
    <row r="486" spans="1:10" x14ac:dyDescent="0.2">
      <c r="A486" s="482"/>
      <c r="B486" s="483"/>
      <c r="C486" s="483"/>
      <c r="D486" s="483"/>
      <c r="E486" s="483"/>
      <c r="F486" s="483"/>
      <c r="G486" s="483"/>
      <c r="H486" s="483"/>
      <c r="I486" s="483"/>
      <c r="J486" s="484"/>
    </row>
    <row r="487" spans="1:10" x14ac:dyDescent="0.2">
      <c r="A487" s="482"/>
      <c r="B487" s="483"/>
      <c r="C487" s="483"/>
      <c r="D487" s="483"/>
      <c r="E487" s="483"/>
      <c r="F487" s="483"/>
      <c r="G487" s="483"/>
      <c r="H487" s="483"/>
      <c r="I487" s="483"/>
      <c r="J487" s="484"/>
    </row>
    <row r="488" spans="1:10" x14ac:dyDescent="0.2">
      <c r="A488" s="482"/>
      <c r="B488" s="483"/>
      <c r="C488" s="483"/>
      <c r="D488" s="483"/>
      <c r="E488" s="483"/>
      <c r="F488" s="483"/>
      <c r="G488" s="483"/>
      <c r="H488" s="483"/>
      <c r="I488" s="483"/>
      <c r="J488" s="484"/>
    </row>
    <row r="489" spans="1:10" x14ac:dyDescent="0.2">
      <c r="A489" s="482"/>
      <c r="B489" s="483"/>
      <c r="C489" s="483"/>
      <c r="D489" s="483"/>
      <c r="E489" s="483"/>
      <c r="F489" s="483"/>
      <c r="G489" s="483"/>
      <c r="H489" s="483"/>
      <c r="I489" s="483"/>
      <c r="J489" s="484"/>
    </row>
    <row r="490" spans="1:10" x14ac:dyDescent="0.2">
      <c r="A490" s="482"/>
      <c r="B490" s="483"/>
      <c r="C490" s="483"/>
      <c r="D490" s="483"/>
      <c r="E490" s="483"/>
      <c r="F490" s="483"/>
      <c r="G490" s="483"/>
      <c r="H490" s="483"/>
      <c r="I490" s="483"/>
      <c r="J490" s="484"/>
    </row>
    <row r="491" spans="1:10" x14ac:dyDescent="0.2">
      <c r="A491" s="482"/>
      <c r="B491" s="483"/>
      <c r="C491" s="483"/>
      <c r="D491" s="483"/>
      <c r="E491" s="483"/>
      <c r="F491" s="483"/>
      <c r="G491" s="483"/>
      <c r="H491" s="483"/>
      <c r="I491" s="483"/>
      <c r="J491" s="484"/>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x14ac:dyDescent="0.2">
      <c r="A501" s="482"/>
      <c r="B501" s="483"/>
      <c r="C501" s="483"/>
      <c r="D501" s="483"/>
      <c r="E501" s="483"/>
      <c r="F501" s="483"/>
      <c r="G501" s="483"/>
      <c r="H501" s="483"/>
      <c r="I501" s="483"/>
      <c r="J501" s="484"/>
    </row>
    <row r="502" spans="1:10" x14ac:dyDescent="0.2">
      <c r="A502" s="482"/>
      <c r="B502" s="483"/>
      <c r="C502" s="483"/>
      <c r="D502" s="483"/>
      <c r="E502" s="483"/>
      <c r="F502" s="483"/>
      <c r="G502" s="483"/>
      <c r="H502" s="483"/>
      <c r="I502" s="483"/>
      <c r="J502" s="484"/>
    </row>
    <row r="503" spans="1:10" x14ac:dyDescent="0.2">
      <c r="A503" s="482"/>
      <c r="B503" s="483"/>
      <c r="C503" s="483"/>
      <c r="D503" s="483"/>
      <c r="E503" s="483"/>
      <c r="F503" s="483"/>
      <c r="G503" s="483"/>
      <c r="H503" s="483"/>
      <c r="I503" s="483"/>
      <c r="J503" s="484"/>
    </row>
    <row r="504" spans="1:10" x14ac:dyDescent="0.2">
      <c r="A504" s="482"/>
      <c r="B504" s="483"/>
      <c r="C504" s="483"/>
      <c r="D504" s="483"/>
      <c r="E504" s="483"/>
      <c r="F504" s="483"/>
      <c r="G504" s="483"/>
      <c r="H504" s="483"/>
      <c r="I504" s="483"/>
      <c r="J504" s="484"/>
    </row>
    <row r="505" spans="1:10" x14ac:dyDescent="0.2">
      <c r="A505" s="482"/>
      <c r="B505" s="483"/>
      <c r="C505" s="483"/>
      <c r="D505" s="483"/>
      <c r="E505" s="483"/>
      <c r="F505" s="483"/>
      <c r="G505" s="483"/>
      <c r="H505" s="483"/>
      <c r="I505" s="483"/>
      <c r="J505" s="484"/>
    </row>
    <row r="506" spans="1:10" x14ac:dyDescent="0.2">
      <c r="A506" s="482"/>
      <c r="B506" s="483"/>
      <c r="C506" s="483"/>
      <c r="D506" s="483"/>
      <c r="E506" s="483"/>
      <c r="F506" s="483"/>
      <c r="G506" s="483"/>
      <c r="H506" s="483"/>
      <c r="I506" s="483"/>
      <c r="J506" s="484"/>
    </row>
    <row r="507" spans="1:10" x14ac:dyDescent="0.2">
      <c r="A507" s="482"/>
      <c r="B507" s="483"/>
      <c r="C507" s="483"/>
      <c r="D507" s="483"/>
      <c r="E507" s="483"/>
      <c r="F507" s="483"/>
      <c r="G507" s="483"/>
      <c r="H507" s="483"/>
      <c r="I507" s="483"/>
      <c r="J507" s="484"/>
    </row>
    <row r="508" spans="1:10" x14ac:dyDescent="0.2">
      <c r="A508" s="482"/>
      <c r="B508" s="483"/>
      <c r="C508" s="483"/>
      <c r="D508" s="483"/>
      <c r="E508" s="483"/>
      <c r="F508" s="483"/>
      <c r="G508" s="483"/>
      <c r="H508" s="483"/>
      <c r="I508" s="483"/>
      <c r="J508" s="484"/>
    </row>
    <row r="509" spans="1:10" x14ac:dyDescent="0.2">
      <c r="A509" s="482"/>
      <c r="B509" s="483"/>
      <c r="C509" s="483"/>
      <c r="D509" s="483"/>
      <c r="E509" s="483"/>
      <c r="F509" s="483"/>
      <c r="G509" s="483"/>
      <c r="H509" s="483"/>
      <c r="I509" s="483"/>
      <c r="J509" s="484"/>
    </row>
    <row r="510" spans="1:10" x14ac:dyDescent="0.2">
      <c r="A510" s="482"/>
      <c r="B510" s="483"/>
      <c r="C510" s="483"/>
      <c r="D510" s="483"/>
      <c r="E510" s="483"/>
      <c r="F510" s="483"/>
      <c r="G510" s="483"/>
      <c r="H510" s="483"/>
      <c r="I510" s="483"/>
      <c r="J510" s="484"/>
    </row>
    <row r="511" spans="1:10" x14ac:dyDescent="0.2">
      <c r="A511" s="482"/>
      <c r="B511" s="483"/>
      <c r="C511" s="483"/>
      <c r="D511" s="483"/>
      <c r="E511" s="483"/>
      <c r="F511" s="483"/>
      <c r="G511" s="483"/>
      <c r="H511" s="483"/>
      <c r="I511" s="483"/>
      <c r="J511" s="484"/>
    </row>
    <row r="512" spans="1:10" x14ac:dyDescent="0.2">
      <c r="A512" s="482"/>
      <c r="B512" s="483"/>
      <c r="C512" s="483"/>
      <c r="D512" s="483"/>
      <c r="E512" s="483"/>
      <c r="F512" s="483"/>
      <c r="G512" s="483"/>
      <c r="H512" s="483"/>
      <c r="I512" s="483"/>
      <c r="J512" s="484"/>
    </row>
    <row r="513" spans="1:10" x14ac:dyDescent="0.2">
      <c r="A513" s="482"/>
      <c r="B513" s="483"/>
      <c r="C513" s="483"/>
      <c r="D513" s="483"/>
      <c r="E513" s="483"/>
      <c r="F513" s="483"/>
      <c r="G513" s="483"/>
      <c r="H513" s="483"/>
      <c r="I513" s="483"/>
      <c r="J513" s="484"/>
    </row>
    <row r="514" spans="1:10" x14ac:dyDescent="0.2">
      <c r="A514" s="482"/>
      <c r="B514" s="483"/>
      <c r="C514" s="483"/>
      <c r="D514" s="483"/>
      <c r="E514" s="483"/>
      <c r="F514" s="483"/>
      <c r="G514" s="483"/>
      <c r="H514" s="483"/>
      <c r="I514" s="483"/>
      <c r="J514" s="484"/>
    </row>
    <row r="515" spans="1:10" x14ac:dyDescent="0.2">
      <c r="A515" s="482"/>
      <c r="B515" s="483"/>
      <c r="C515" s="483"/>
      <c r="D515" s="483"/>
      <c r="E515" s="483"/>
      <c r="F515" s="483"/>
      <c r="G515" s="483"/>
      <c r="H515" s="483"/>
      <c r="I515" s="483"/>
      <c r="J515" s="484"/>
    </row>
    <row r="516" spans="1:10" x14ac:dyDescent="0.2">
      <c r="A516" s="482"/>
      <c r="B516" s="483"/>
      <c r="C516" s="483"/>
      <c r="D516" s="483"/>
      <c r="E516" s="483"/>
      <c r="F516" s="483"/>
      <c r="G516" s="483"/>
      <c r="H516" s="483"/>
      <c r="I516" s="483"/>
      <c r="J516" s="484"/>
    </row>
    <row r="517" spans="1:10" x14ac:dyDescent="0.2">
      <c r="A517" s="482"/>
      <c r="B517" s="483"/>
      <c r="C517" s="483"/>
      <c r="D517" s="483"/>
      <c r="E517" s="483"/>
      <c r="F517" s="483"/>
      <c r="G517" s="483"/>
      <c r="H517" s="483"/>
      <c r="I517" s="483"/>
      <c r="J517" s="484"/>
    </row>
    <row r="518" spans="1:10" x14ac:dyDescent="0.2">
      <c r="A518" s="485"/>
      <c r="B518" s="486"/>
      <c r="C518" s="486"/>
      <c r="D518" s="486"/>
      <c r="E518" s="486"/>
      <c r="F518" s="486"/>
      <c r="G518" s="486"/>
      <c r="H518" s="486"/>
      <c r="I518" s="486"/>
      <c r="J518" s="487"/>
    </row>
    <row r="520" spans="1:10" ht="15.75" x14ac:dyDescent="0.25">
      <c r="A520" s="350" t="s">
        <v>848</v>
      </c>
      <c r="B520" s="351"/>
      <c r="C520" s="351"/>
      <c r="D520" s="351"/>
      <c r="E520" s="351"/>
      <c r="F520" s="351"/>
      <c r="G520" s="351"/>
      <c r="H520" s="348" t="str">
        <f>'CONTACT INFORMATION'!$A$24</f>
        <v>Marin</v>
      </c>
      <c r="I520" s="348"/>
      <c r="J520" s="349"/>
    </row>
    <row r="521" spans="1:10" ht="8.1" customHeight="1" x14ac:dyDescent="0.2">
      <c r="A521" s="163"/>
      <c r="B521" s="163"/>
      <c r="C521" s="163"/>
      <c r="D521" s="163"/>
      <c r="E521" s="163"/>
      <c r="F521" s="163"/>
      <c r="G521" s="163"/>
      <c r="H521" s="163"/>
      <c r="I521" s="163"/>
      <c r="J521" s="163"/>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28" t="s">
        <v>949</v>
      </c>
      <c r="F523" s="529"/>
      <c r="G523" s="529"/>
      <c r="H523" s="529"/>
      <c r="I523" s="529"/>
      <c r="J523" s="530"/>
    </row>
    <row r="524" spans="1:10" ht="12.75" customHeight="1" x14ac:dyDescent="0.2">
      <c r="A524" s="497" t="s">
        <v>853</v>
      </c>
      <c r="B524" s="498"/>
      <c r="C524" s="498"/>
      <c r="D524" s="499"/>
      <c r="E524" s="531"/>
      <c r="F524" s="532"/>
      <c r="G524" s="532"/>
      <c r="H524" s="532"/>
      <c r="I524" s="532"/>
      <c r="J524" s="533"/>
    </row>
    <row r="525" spans="1:10" x14ac:dyDescent="0.2">
      <c r="A525" s="525" t="s">
        <v>808</v>
      </c>
      <c r="B525" s="526"/>
      <c r="C525" s="526"/>
      <c r="D525" s="527"/>
      <c r="E525" s="473" t="s">
        <v>497</v>
      </c>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3" t="s">
        <v>527</v>
      </c>
      <c r="B527" s="444"/>
      <c r="C527" s="444"/>
      <c r="D527" s="445"/>
      <c r="E527" s="451"/>
      <c r="F527" s="451"/>
      <c r="G527" s="451"/>
      <c r="H527" s="451"/>
      <c r="I527" s="452"/>
      <c r="J527" s="452"/>
    </row>
    <row r="528" spans="1:10" x14ac:dyDescent="0.2">
      <c r="A528" s="447" t="s">
        <v>528</v>
      </c>
      <c r="B528" s="448"/>
      <c r="C528" s="448"/>
      <c r="D528" s="449"/>
      <c r="E528" s="434"/>
      <c r="F528" s="434"/>
      <c r="G528" s="435"/>
      <c r="H528" s="435"/>
      <c r="I528" s="450"/>
      <c r="J528" s="450"/>
    </row>
    <row r="529" spans="1:10" x14ac:dyDescent="0.2">
      <c r="A529" s="443" t="s">
        <v>529</v>
      </c>
      <c r="B529" s="444"/>
      <c r="C529" s="444"/>
      <c r="D529" s="445"/>
      <c r="E529" s="451"/>
      <c r="F529" s="451"/>
      <c r="G529" s="451"/>
      <c r="H529" s="451"/>
      <c r="I529" s="452"/>
      <c r="J529" s="452"/>
    </row>
    <row r="530" spans="1:10" x14ac:dyDescent="0.2">
      <c r="A530" s="447" t="s">
        <v>530</v>
      </c>
      <c r="B530" s="448"/>
      <c r="C530" s="448"/>
      <c r="D530" s="449"/>
      <c r="E530" s="434"/>
      <c r="F530" s="434"/>
      <c r="G530" s="435">
        <v>107372</v>
      </c>
      <c r="H530" s="435"/>
      <c r="I530" s="450"/>
      <c r="J530" s="450"/>
    </row>
    <row r="531" spans="1:10" x14ac:dyDescent="0.2">
      <c r="A531" s="443" t="s">
        <v>531</v>
      </c>
      <c r="B531" s="444"/>
      <c r="C531" s="444"/>
      <c r="D531" s="445"/>
      <c r="E531" s="451"/>
      <c r="F531" s="451"/>
      <c r="G531" s="451"/>
      <c r="H531" s="451"/>
      <c r="I531" s="452"/>
      <c r="J531" s="452"/>
    </row>
    <row r="532" spans="1:10" x14ac:dyDescent="0.2">
      <c r="A532" s="447" t="s">
        <v>532</v>
      </c>
      <c r="B532" s="448"/>
      <c r="C532" s="448"/>
      <c r="D532" s="449"/>
      <c r="E532" s="434"/>
      <c r="F532" s="434"/>
      <c r="G532" s="435"/>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0</v>
      </c>
      <c r="F537" s="439"/>
      <c r="G537" s="439">
        <f>SUM(G527:G536)</f>
        <v>107372</v>
      </c>
      <c r="H537" s="439"/>
      <c r="I537" s="439">
        <f>SUM(I527:I536)</f>
        <v>0</v>
      </c>
      <c r="J537" s="439"/>
    </row>
    <row r="538" spans="1:10" ht="12.75" customHeight="1" x14ac:dyDescent="0.2">
      <c r="A538" s="488" t="s">
        <v>861</v>
      </c>
      <c r="B538" s="489"/>
      <c r="C538" s="489"/>
      <c r="D538" s="489"/>
      <c r="E538" s="489"/>
      <c r="F538" s="489"/>
      <c r="G538" s="489"/>
      <c r="H538" s="489"/>
      <c r="I538" s="489"/>
      <c r="J538" s="490"/>
    </row>
    <row r="539" spans="1:10" ht="12.75" customHeight="1" x14ac:dyDescent="0.2">
      <c r="A539" s="491" t="s">
        <v>862</v>
      </c>
      <c r="B539" s="492"/>
      <c r="C539" s="492"/>
      <c r="D539" s="492"/>
      <c r="E539" s="492"/>
      <c r="F539" s="492"/>
      <c r="G539" s="492"/>
      <c r="H539" s="492"/>
      <c r="I539" s="492"/>
      <c r="J539" s="493"/>
    </row>
    <row r="540" spans="1:10" ht="12.75" customHeight="1" x14ac:dyDescent="0.2">
      <c r="A540" s="491" t="s">
        <v>863</v>
      </c>
      <c r="B540" s="492"/>
      <c r="C540" s="492"/>
      <c r="D540" s="492"/>
      <c r="E540" s="492"/>
      <c r="F540" s="492"/>
      <c r="G540" s="492"/>
      <c r="H540" s="492"/>
      <c r="I540" s="492"/>
      <c r="J540" s="493"/>
    </row>
    <row r="541" spans="1:10" ht="12.75" customHeight="1" x14ac:dyDescent="0.2">
      <c r="A541" s="494" t="s">
        <v>864</v>
      </c>
      <c r="B541" s="495"/>
      <c r="C541" s="495"/>
      <c r="D541" s="495"/>
      <c r="E541" s="495"/>
      <c r="F541" s="495"/>
      <c r="G541" s="495"/>
      <c r="H541" s="495"/>
      <c r="I541" s="495"/>
      <c r="J541" s="496"/>
    </row>
    <row r="542" spans="1:10" x14ac:dyDescent="0.2">
      <c r="A542" s="300" t="s">
        <v>950</v>
      </c>
      <c r="B542" s="480"/>
      <c r="C542" s="480"/>
      <c r="D542" s="480"/>
      <c r="E542" s="480"/>
      <c r="F542" s="480"/>
      <c r="G542" s="480"/>
      <c r="H542" s="480"/>
      <c r="I542" s="480"/>
      <c r="J542" s="481"/>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5"/>
      <c r="B576" s="486"/>
      <c r="C576" s="486"/>
      <c r="D576" s="486"/>
      <c r="E576" s="486"/>
      <c r="F576" s="486"/>
      <c r="G576" s="486"/>
      <c r="H576" s="486"/>
      <c r="I576" s="486"/>
      <c r="J576" s="487"/>
    </row>
    <row r="578" spans="1:10" ht="15.75" x14ac:dyDescent="0.25">
      <c r="A578" s="350" t="s">
        <v>848</v>
      </c>
      <c r="B578" s="351"/>
      <c r="C578" s="351"/>
      <c r="D578" s="351"/>
      <c r="E578" s="351"/>
      <c r="F578" s="351"/>
      <c r="G578" s="351"/>
      <c r="H578" s="348" t="str">
        <f>'CONTACT INFORMATION'!$A$24</f>
        <v>Marin</v>
      </c>
      <c r="I578" s="348"/>
      <c r="J578" s="349"/>
    </row>
    <row r="579" spans="1:10" ht="8.1" customHeight="1" x14ac:dyDescent="0.2">
      <c r="A579" s="163"/>
      <c r="B579" s="163"/>
      <c r="C579" s="163"/>
      <c r="D579" s="163"/>
      <c r="E579" s="163"/>
      <c r="F579" s="163"/>
      <c r="G579" s="163"/>
      <c r="H579" s="163"/>
      <c r="I579" s="163"/>
      <c r="J579" s="163"/>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28" t="s">
        <v>246</v>
      </c>
      <c r="F581" s="529"/>
      <c r="G581" s="529"/>
      <c r="H581" s="529"/>
      <c r="I581" s="529"/>
      <c r="J581" s="530"/>
    </row>
    <row r="582" spans="1:10" ht="12.75" customHeight="1" x14ac:dyDescent="0.2">
      <c r="A582" s="497" t="s">
        <v>853</v>
      </c>
      <c r="B582" s="498"/>
      <c r="C582" s="498"/>
      <c r="D582" s="499"/>
      <c r="E582" s="531"/>
      <c r="F582" s="532"/>
      <c r="G582" s="532"/>
      <c r="H582" s="532"/>
      <c r="I582" s="532"/>
      <c r="J582" s="533"/>
    </row>
    <row r="583" spans="1:10" x14ac:dyDescent="0.2">
      <c r="A583" s="525" t="s">
        <v>808</v>
      </c>
      <c r="B583" s="526"/>
      <c r="C583" s="526"/>
      <c r="D583" s="527"/>
      <c r="E583" s="473" t="s">
        <v>502</v>
      </c>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3" t="s">
        <v>527</v>
      </c>
      <c r="B585" s="444"/>
      <c r="C585" s="444"/>
      <c r="D585" s="445"/>
      <c r="E585" s="451"/>
      <c r="F585" s="451"/>
      <c r="G585" s="451"/>
      <c r="H585" s="451"/>
      <c r="I585" s="452"/>
      <c r="J585" s="452"/>
    </row>
    <row r="586" spans="1:10" x14ac:dyDescent="0.2">
      <c r="A586" s="447" t="s">
        <v>528</v>
      </c>
      <c r="B586" s="448"/>
      <c r="C586" s="448"/>
      <c r="D586" s="449"/>
      <c r="E586" s="434"/>
      <c r="F586" s="434"/>
      <c r="G586" s="435"/>
      <c r="H586" s="435"/>
      <c r="I586" s="450"/>
      <c r="J586" s="450"/>
    </row>
    <row r="587" spans="1:10" x14ac:dyDescent="0.2">
      <c r="A587" s="443" t="s">
        <v>529</v>
      </c>
      <c r="B587" s="444"/>
      <c r="C587" s="444"/>
      <c r="D587" s="445"/>
      <c r="E587" s="451"/>
      <c r="F587" s="451"/>
      <c r="G587" s="451">
        <v>8050</v>
      </c>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c r="B592" s="432"/>
      <c r="C592" s="432"/>
      <c r="D592" s="433"/>
      <c r="E592" s="434"/>
      <c r="F592" s="434"/>
      <c r="G592" s="435"/>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0</v>
      </c>
      <c r="F595" s="439"/>
      <c r="G595" s="439">
        <f>SUM(G585:G594)</f>
        <v>8050</v>
      </c>
      <c r="H595" s="439"/>
      <c r="I595" s="439">
        <f>SUM(I585:I594)</f>
        <v>0</v>
      </c>
      <c r="J595" s="439"/>
    </row>
    <row r="596" spans="1:10" ht="12.75" customHeight="1" x14ac:dyDescent="0.2">
      <c r="A596" s="488" t="s">
        <v>861</v>
      </c>
      <c r="B596" s="489"/>
      <c r="C596" s="489"/>
      <c r="D596" s="489"/>
      <c r="E596" s="489"/>
      <c r="F596" s="489"/>
      <c r="G596" s="489"/>
      <c r="H596" s="489"/>
      <c r="I596" s="489"/>
      <c r="J596" s="490"/>
    </row>
    <row r="597" spans="1:10" ht="12.75" customHeight="1" x14ac:dyDescent="0.2">
      <c r="A597" s="491" t="s">
        <v>862</v>
      </c>
      <c r="B597" s="492"/>
      <c r="C597" s="492"/>
      <c r="D597" s="492"/>
      <c r="E597" s="492"/>
      <c r="F597" s="492"/>
      <c r="G597" s="492"/>
      <c r="H597" s="492"/>
      <c r="I597" s="492"/>
      <c r="J597" s="493"/>
    </row>
    <row r="598" spans="1:10" ht="12.75" customHeight="1" x14ac:dyDescent="0.2">
      <c r="A598" s="491" t="s">
        <v>863</v>
      </c>
      <c r="B598" s="492"/>
      <c r="C598" s="492"/>
      <c r="D598" s="492"/>
      <c r="E598" s="492"/>
      <c r="F598" s="492"/>
      <c r="G598" s="492"/>
      <c r="H598" s="492"/>
      <c r="I598" s="492"/>
      <c r="J598" s="493"/>
    </row>
    <row r="599" spans="1:10" ht="12.75" customHeight="1" x14ac:dyDescent="0.2">
      <c r="A599" s="494" t="s">
        <v>864</v>
      </c>
      <c r="B599" s="495"/>
      <c r="C599" s="495"/>
      <c r="D599" s="495"/>
      <c r="E599" s="495"/>
      <c r="F599" s="495"/>
      <c r="G599" s="495"/>
      <c r="H599" s="495"/>
      <c r="I599" s="495"/>
      <c r="J599" s="496"/>
    </row>
    <row r="600" spans="1:10" x14ac:dyDescent="0.2">
      <c r="A600" s="300" t="s">
        <v>948</v>
      </c>
      <c r="B600" s="480"/>
      <c r="C600" s="480"/>
      <c r="D600" s="480"/>
      <c r="E600" s="480"/>
      <c r="F600" s="480"/>
      <c r="G600" s="480"/>
      <c r="H600" s="480"/>
      <c r="I600" s="480"/>
      <c r="J600" s="481"/>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2"/>
      <c r="B631" s="483"/>
      <c r="C631" s="483"/>
      <c r="D631" s="483"/>
      <c r="E631" s="483"/>
      <c r="F631" s="483"/>
      <c r="G631" s="483"/>
      <c r="H631" s="483"/>
      <c r="I631" s="483"/>
      <c r="J631" s="484"/>
    </row>
    <row r="632" spans="1:10" x14ac:dyDescent="0.2">
      <c r="A632" s="482"/>
      <c r="B632" s="483"/>
      <c r="C632" s="483"/>
      <c r="D632" s="483"/>
      <c r="E632" s="483"/>
      <c r="F632" s="483"/>
      <c r="G632" s="483"/>
      <c r="H632" s="483"/>
      <c r="I632" s="483"/>
      <c r="J632" s="484"/>
    </row>
    <row r="633" spans="1:10" x14ac:dyDescent="0.2">
      <c r="A633" s="482"/>
      <c r="B633" s="483"/>
      <c r="C633" s="483"/>
      <c r="D633" s="483"/>
      <c r="E633" s="483"/>
      <c r="F633" s="483"/>
      <c r="G633" s="483"/>
      <c r="H633" s="483"/>
      <c r="I633" s="483"/>
      <c r="J633" s="484"/>
    </row>
    <row r="634" spans="1:10" x14ac:dyDescent="0.2">
      <c r="A634" s="485"/>
      <c r="B634" s="486"/>
      <c r="C634" s="486"/>
      <c r="D634" s="486"/>
      <c r="E634" s="486"/>
      <c r="F634" s="486"/>
      <c r="G634" s="486"/>
      <c r="H634" s="486"/>
      <c r="I634" s="486"/>
      <c r="J634" s="487"/>
    </row>
    <row r="636" spans="1:10" ht="15.75" x14ac:dyDescent="0.25">
      <c r="A636" s="350" t="s">
        <v>848</v>
      </c>
      <c r="B636" s="351"/>
      <c r="C636" s="351"/>
      <c r="D636" s="351"/>
      <c r="E636" s="351"/>
      <c r="F636" s="351"/>
      <c r="G636" s="351"/>
      <c r="H636" s="348" t="str">
        <f>'CONTACT INFORMATION'!$A$24</f>
        <v>Marin</v>
      </c>
      <c r="I636" s="348"/>
      <c r="J636" s="349"/>
    </row>
    <row r="637" spans="1:10" ht="8.1" customHeight="1" x14ac:dyDescent="0.2">
      <c r="A637" s="163"/>
      <c r="B637" s="163"/>
      <c r="C637" s="163"/>
      <c r="D637" s="163"/>
      <c r="E637" s="163"/>
      <c r="F637" s="163"/>
      <c r="G637" s="163"/>
      <c r="H637" s="163"/>
      <c r="I637" s="163"/>
      <c r="J637" s="163"/>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28"/>
      <c r="F639" s="529"/>
      <c r="G639" s="529"/>
      <c r="H639" s="529"/>
      <c r="I639" s="529"/>
      <c r="J639" s="530"/>
    </row>
    <row r="640" spans="1:10" x14ac:dyDescent="0.2">
      <c r="A640" s="497" t="s">
        <v>853</v>
      </c>
      <c r="B640" s="498"/>
      <c r="C640" s="498"/>
      <c r="D640" s="499"/>
      <c r="E640" s="531"/>
      <c r="F640" s="532"/>
      <c r="G640" s="532"/>
      <c r="H640" s="532"/>
      <c r="I640" s="532"/>
      <c r="J640" s="533"/>
    </row>
    <row r="641" spans="1:10" x14ac:dyDescent="0.2">
      <c r="A641" s="525" t="s">
        <v>808</v>
      </c>
      <c r="B641" s="526"/>
      <c r="C641" s="526"/>
      <c r="D641" s="527"/>
      <c r="E641" s="473"/>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3" t="s">
        <v>527</v>
      </c>
      <c r="B643" s="444"/>
      <c r="C643" s="444"/>
      <c r="D643" s="445"/>
      <c r="E643" s="451"/>
      <c r="F643" s="451"/>
      <c r="G643" s="451"/>
      <c r="H643" s="451"/>
      <c r="I643" s="452"/>
      <c r="J643" s="452"/>
    </row>
    <row r="644" spans="1:10" x14ac:dyDescent="0.2">
      <c r="A644" s="447" t="s">
        <v>528</v>
      </c>
      <c r="B644" s="448"/>
      <c r="C644" s="448"/>
      <c r="D644" s="449"/>
      <c r="E644" s="434"/>
      <c r="F644" s="434"/>
      <c r="G644" s="435"/>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c r="B650" s="432"/>
      <c r="C650" s="432"/>
      <c r="D650" s="433"/>
      <c r="E650" s="434"/>
      <c r="F650" s="434"/>
      <c r="G650" s="435"/>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0</v>
      </c>
      <c r="F653" s="439"/>
      <c r="G653" s="439">
        <f>SUM(G643:G652)</f>
        <v>0</v>
      </c>
      <c r="H653" s="439"/>
      <c r="I653" s="439">
        <f>SUM(I643:I652)</f>
        <v>0</v>
      </c>
      <c r="J653" s="439"/>
    </row>
    <row r="654" spans="1:10" x14ac:dyDescent="0.2">
      <c r="A654" s="488" t="s">
        <v>861</v>
      </c>
      <c r="B654" s="489"/>
      <c r="C654" s="489"/>
      <c r="D654" s="489"/>
      <c r="E654" s="489"/>
      <c r="F654" s="489"/>
      <c r="G654" s="489"/>
      <c r="H654" s="489"/>
      <c r="I654" s="489"/>
      <c r="J654" s="490"/>
    </row>
    <row r="655" spans="1:10" x14ac:dyDescent="0.2">
      <c r="A655" s="491" t="s">
        <v>862</v>
      </c>
      <c r="B655" s="492"/>
      <c r="C655" s="492"/>
      <c r="D655" s="492"/>
      <c r="E655" s="492"/>
      <c r="F655" s="492"/>
      <c r="G655" s="492"/>
      <c r="H655" s="492"/>
      <c r="I655" s="492"/>
      <c r="J655" s="493"/>
    </row>
    <row r="656" spans="1:10" x14ac:dyDescent="0.2">
      <c r="A656" s="491" t="s">
        <v>863</v>
      </c>
      <c r="B656" s="492"/>
      <c r="C656" s="492"/>
      <c r="D656" s="492"/>
      <c r="E656" s="492"/>
      <c r="F656" s="492"/>
      <c r="G656" s="492"/>
      <c r="H656" s="492"/>
      <c r="I656" s="492"/>
      <c r="J656" s="493"/>
    </row>
    <row r="657" spans="1:10" x14ac:dyDescent="0.2">
      <c r="A657" s="494" t="s">
        <v>864</v>
      </c>
      <c r="B657" s="495"/>
      <c r="C657" s="495"/>
      <c r="D657" s="495"/>
      <c r="E657" s="495"/>
      <c r="F657" s="495"/>
      <c r="G657" s="495"/>
      <c r="H657" s="495"/>
      <c r="I657" s="495"/>
      <c r="J657" s="496"/>
    </row>
    <row r="658" spans="1:10" x14ac:dyDescent="0.2">
      <c r="A658" s="300"/>
      <c r="B658" s="480"/>
      <c r="C658" s="480"/>
      <c r="D658" s="480"/>
      <c r="E658" s="480"/>
      <c r="F658" s="480"/>
      <c r="G658" s="480"/>
      <c r="H658" s="480"/>
      <c r="I658" s="480"/>
      <c r="J658" s="481"/>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2"/>
      <c r="B689" s="483"/>
      <c r="C689" s="483"/>
      <c r="D689" s="483"/>
      <c r="E689" s="483"/>
      <c r="F689" s="483"/>
      <c r="G689" s="483"/>
      <c r="H689" s="483"/>
      <c r="I689" s="483"/>
      <c r="J689" s="484"/>
    </row>
    <row r="690" spans="1:10" x14ac:dyDescent="0.2">
      <c r="A690" s="482"/>
      <c r="B690" s="483"/>
      <c r="C690" s="483"/>
      <c r="D690" s="483"/>
      <c r="E690" s="483"/>
      <c r="F690" s="483"/>
      <c r="G690" s="483"/>
      <c r="H690" s="483"/>
      <c r="I690" s="483"/>
      <c r="J690" s="484"/>
    </row>
    <row r="691" spans="1:10" x14ac:dyDescent="0.2">
      <c r="A691" s="482"/>
      <c r="B691" s="483"/>
      <c r="C691" s="483"/>
      <c r="D691" s="483"/>
      <c r="E691" s="483"/>
      <c r="F691" s="483"/>
      <c r="G691" s="483"/>
      <c r="H691" s="483"/>
      <c r="I691" s="483"/>
      <c r="J691" s="484"/>
    </row>
    <row r="692" spans="1:10" x14ac:dyDescent="0.2">
      <c r="A692" s="485"/>
      <c r="B692" s="486"/>
      <c r="C692" s="486"/>
      <c r="D692" s="486"/>
      <c r="E692" s="486"/>
      <c r="F692" s="486"/>
      <c r="G692" s="486"/>
      <c r="H692" s="486"/>
      <c r="I692" s="486"/>
      <c r="J692" s="487"/>
    </row>
    <row r="694" spans="1:10" ht="15.75" x14ac:dyDescent="0.25">
      <c r="A694" s="350" t="s">
        <v>848</v>
      </c>
      <c r="B694" s="351"/>
      <c r="C694" s="351"/>
      <c r="D694" s="351"/>
      <c r="E694" s="351"/>
      <c r="F694" s="351"/>
      <c r="G694" s="351"/>
      <c r="H694" s="348" t="str">
        <f>'CONTACT INFORMATION'!$A$24</f>
        <v>Marin</v>
      </c>
      <c r="I694" s="348"/>
      <c r="J694" s="349"/>
    </row>
    <row r="695" spans="1:10" ht="8.1" customHeight="1" x14ac:dyDescent="0.2">
      <c r="A695" s="163"/>
      <c r="B695" s="163"/>
      <c r="C695" s="163"/>
      <c r="D695" s="163"/>
      <c r="E695" s="163"/>
      <c r="F695" s="163"/>
      <c r="G695" s="163"/>
      <c r="H695" s="163"/>
      <c r="I695" s="163"/>
      <c r="J695" s="163"/>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28"/>
      <c r="F697" s="529"/>
      <c r="G697" s="529"/>
      <c r="H697" s="529"/>
      <c r="I697" s="529"/>
      <c r="J697" s="530"/>
    </row>
    <row r="698" spans="1:10" x14ac:dyDescent="0.2">
      <c r="A698" s="497" t="s">
        <v>853</v>
      </c>
      <c r="B698" s="498"/>
      <c r="C698" s="498"/>
      <c r="D698" s="499"/>
      <c r="E698" s="531"/>
      <c r="F698" s="532"/>
      <c r="G698" s="532"/>
      <c r="H698" s="532"/>
      <c r="I698" s="532"/>
      <c r="J698" s="533"/>
    </row>
    <row r="699" spans="1:10" x14ac:dyDescent="0.2">
      <c r="A699" s="525" t="s">
        <v>808</v>
      </c>
      <c r="B699" s="526"/>
      <c r="C699" s="526"/>
      <c r="D699" s="527"/>
      <c r="E699" s="473"/>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0</v>
      </c>
      <c r="H711" s="439"/>
      <c r="I711" s="439">
        <f>SUM(I701:I710)</f>
        <v>0</v>
      </c>
      <c r="J711" s="439"/>
    </row>
    <row r="712" spans="1:10" x14ac:dyDescent="0.2">
      <c r="A712" s="488" t="s">
        <v>861</v>
      </c>
      <c r="B712" s="489"/>
      <c r="C712" s="489"/>
      <c r="D712" s="489"/>
      <c r="E712" s="489"/>
      <c r="F712" s="489"/>
      <c r="G712" s="489"/>
      <c r="H712" s="489"/>
      <c r="I712" s="489"/>
      <c r="J712" s="490"/>
    </row>
    <row r="713" spans="1:10" x14ac:dyDescent="0.2">
      <c r="A713" s="491" t="s">
        <v>862</v>
      </c>
      <c r="B713" s="492"/>
      <c r="C713" s="492"/>
      <c r="D713" s="492"/>
      <c r="E713" s="492"/>
      <c r="F713" s="492"/>
      <c r="G713" s="492"/>
      <c r="H713" s="492"/>
      <c r="I713" s="492"/>
      <c r="J713" s="493"/>
    </row>
    <row r="714" spans="1:10" x14ac:dyDescent="0.2">
      <c r="A714" s="491" t="s">
        <v>863</v>
      </c>
      <c r="B714" s="492"/>
      <c r="C714" s="492"/>
      <c r="D714" s="492"/>
      <c r="E714" s="492"/>
      <c r="F714" s="492"/>
      <c r="G714" s="492"/>
      <c r="H714" s="492"/>
      <c r="I714" s="492"/>
      <c r="J714" s="493"/>
    </row>
    <row r="715" spans="1:10" x14ac:dyDescent="0.2">
      <c r="A715" s="494" t="s">
        <v>864</v>
      </c>
      <c r="B715" s="495"/>
      <c r="C715" s="495"/>
      <c r="D715" s="495"/>
      <c r="E715" s="495"/>
      <c r="F715" s="495"/>
      <c r="G715" s="495"/>
      <c r="H715" s="495"/>
      <c r="I715" s="495"/>
      <c r="J715" s="496"/>
    </row>
    <row r="716" spans="1:10" x14ac:dyDescent="0.2">
      <c r="A716" s="300"/>
      <c r="B716" s="480"/>
      <c r="C716" s="480"/>
      <c r="D716" s="480"/>
      <c r="E716" s="480"/>
      <c r="F716" s="480"/>
      <c r="G716" s="480"/>
      <c r="H716" s="480"/>
      <c r="I716" s="480"/>
      <c r="J716" s="481"/>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2"/>
      <c r="B747" s="483"/>
      <c r="C747" s="483"/>
      <c r="D747" s="483"/>
      <c r="E747" s="483"/>
      <c r="F747" s="483"/>
      <c r="G747" s="483"/>
      <c r="H747" s="483"/>
      <c r="I747" s="483"/>
      <c r="J747" s="484"/>
    </row>
    <row r="748" spans="1:10" x14ac:dyDescent="0.2">
      <c r="A748" s="482"/>
      <c r="B748" s="483"/>
      <c r="C748" s="483"/>
      <c r="D748" s="483"/>
      <c r="E748" s="483"/>
      <c r="F748" s="483"/>
      <c r="G748" s="483"/>
      <c r="H748" s="483"/>
      <c r="I748" s="483"/>
      <c r="J748" s="484"/>
    </row>
    <row r="749" spans="1:10" x14ac:dyDescent="0.2">
      <c r="A749" s="482"/>
      <c r="B749" s="483"/>
      <c r="C749" s="483"/>
      <c r="D749" s="483"/>
      <c r="E749" s="483"/>
      <c r="F749" s="483"/>
      <c r="G749" s="483"/>
      <c r="H749" s="483"/>
      <c r="I749" s="483"/>
      <c r="J749" s="484"/>
    </row>
    <row r="750" spans="1:10" x14ac:dyDescent="0.2">
      <c r="A750" s="485"/>
      <c r="B750" s="486"/>
      <c r="C750" s="486"/>
      <c r="D750" s="486"/>
      <c r="E750" s="486"/>
      <c r="F750" s="486"/>
      <c r="G750" s="486"/>
      <c r="H750" s="486"/>
      <c r="I750" s="486"/>
      <c r="J750" s="487"/>
    </row>
    <row r="752" spans="1:10" ht="15.75" x14ac:dyDescent="0.25">
      <c r="A752" s="350" t="s">
        <v>848</v>
      </c>
      <c r="B752" s="351"/>
      <c r="C752" s="351"/>
      <c r="D752" s="351"/>
      <c r="E752" s="351"/>
      <c r="F752" s="351"/>
      <c r="G752" s="351"/>
      <c r="H752" s="348" t="str">
        <f>'CONTACT INFORMATION'!$A$24</f>
        <v>Marin</v>
      </c>
      <c r="I752" s="348"/>
      <c r="J752" s="349"/>
    </row>
    <row r="753" spans="1:10" ht="8.1" customHeight="1" x14ac:dyDescent="0.2">
      <c r="A753" s="163"/>
      <c r="B753" s="163"/>
      <c r="C753" s="163"/>
      <c r="D753" s="163"/>
      <c r="E753" s="163"/>
      <c r="F753" s="163"/>
      <c r="G753" s="163"/>
      <c r="H753" s="163"/>
      <c r="I753" s="163"/>
      <c r="J753" s="163"/>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28"/>
      <c r="F755" s="529"/>
      <c r="G755" s="529"/>
      <c r="H755" s="529"/>
      <c r="I755" s="529"/>
      <c r="J755" s="530"/>
    </row>
    <row r="756" spans="1:10" x14ac:dyDescent="0.2">
      <c r="A756" s="497" t="s">
        <v>853</v>
      </c>
      <c r="B756" s="498"/>
      <c r="C756" s="498"/>
      <c r="D756" s="499"/>
      <c r="E756" s="531"/>
      <c r="F756" s="532"/>
      <c r="G756" s="532"/>
      <c r="H756" s="532"/>
      <c r="I756" s="532"/>
      <c r="J756" s="533"/>
    </row>
    <row r="757" spans="1:10" x14ac:dyDescent="0.2">
      <c r="A757" s="525" t="s">
        <v>808</v>
      </c>
      <c r="B757" s="526"/>
      <c r="C757" s="526"/>
      <c r="D757" s="527"/>
      <c r="E757" s="473"/>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0</v>
      </c>
      <c r="H769" s="439"/>
      <c r="I769" s="439">
        <f>SUM(I759:I768)</f>
        <v>0</v>
      </c>
      <c r="J769" s="439"/>
    </row>
    <row r="770" spans="1:10" x14ac:dyDescent="0.2">
      <c r="A770" s="488" t="s">
        <v>861</v>
      </c>
      <c r="B770" s="489"/>
      <c r="C770" s="489"/>
      <c r="D770" s="489"/>
      <c r="E770" s="489"/>
      <c r="F770" s="489"/>
      <c r="G770" s="489"/>
      <c r="H770" s="489"/>
      <c r="I770" s="489"/>
      <c r="J770" s="490"/>
    </row>
    <row r="771" spans="1:10" x14ac:dyDescent="0.2">
      <c r="A771" s="491" t="s">
        <v>862</v>
      </c>
      <c r="B771" s="492"/>
      <c r="C771" s="492"/>
      <c r="D771" s="492"/>
      <c r="E771" s="492"/>
      <c r="F771" s="492"/>
      <c r="G771" s="492"/>
      <c r="H771" s="492"/>
      <c r="I771" s="492"/>
      <c r="J771" s="493"/>
    </row>
    <row r="772" spans="1:10" x14ac:dyDescent="0.2">
      <c r="A772" s="491" t="s">
        <v>863</v>
      </c>
      <c r="B772" s="492"/>
      <c r="C772" s="492"/>
      <c r="D772" s="492"/>
      <c r="E772" s="492"/>
      <c r="F772" s="492"/>
      <c r="G772" s="492"/>
      <c r="H772" s="492"/>
      <c r="I772" s="492"/>
      <c r="J772" s="493"/>
    </row>
    <row r="773" spans="1:10" x14ac:dyDescent="0.2">
      <c r="A773" s="494" t="s">
        <v>864</v>
      </c>
      <c r="B773" s="495"/>
      <c r="C773" s="495"/>
      <c r="D773" s="495"/>
      <c r="E773" s="495"/>
      <c r="F773" s="495"/>
      <c r="G773" s="495"/>
      <c r="H773" s="495"/>
      <c r="I773" s="495"/>
      <c r="J773" s="496"/>
    </row>
    <row r="774" spans="1:10" x14ac:dyDescent="0.2">
      <c r="A774" s="300"/>
      <c r="B774" s="480"/>
      <c r="C774" s="480"/>
      <c r="D774" s="480"/>
      <c r="E774" s="480"/>
      <c r="F774" s="480"/>
      <c r="G774" s="480"/>
      <c r="H774" s="480"/>
      <c r="I774" s="480"/>
      <c r="J774" s="481"/>
    </row>
    <row r="775" spans="1:10" x14ac:dyDescent="0.2">
      <c r="A775" s="482"/>
      <c r="B775" s="534"/>
      <c r="C775" s="534"/>
      <c r="D775" s="534"/>
      <c r="E775" s="534"/>
      <c r="F775" s="534"/>
      <c r="G775" s="534"/>
      <c r="H775" s="534"/>
      <c r="I775" s="534"/>
      <c r="J775" s="484"/>
    </row>
    <row r="776" spans="1:10" x14ac:dyDescent="0.2">
      <c r="A776" s="482"/>
      <c r="B776" s="534"/>
      <c r="C776" s="534"/>
      <c r="D776" s="534"/>
      <c r="E776" s="534"/>
      <c r="F776" s="534"/>
      <c r="G776" s="534"/>
      <c r="H776" s="534"/>
      <c r="I776" s="534"/>
      <c r="J776" s="484"/>
    </row>
    <row r="777" spans="1:10" x14ac:dyDescent="0.2">
      <c r="A777" s="482"/>
      <c r="B777" s="534"/>
      <c r="C777" s="534"/>
      <c r="D777" s="534"/>
      <c r="E777" s="534"/>
      <c r="F777" s="534"/>
      <c r="G777" s="534"/>
      <c r="H777" s="534"/>
      <c r="I777" s="534"/>
      <c r="J777" s="484"/>
    </row>
    <row r="778" spans="1:10" x14ac:dyDescent="0.2">
      <c r="A778" s="482"/>
      <c r="B778" s="534"/>
      <c r="C778" s="534"/>
      <c r="D778" s="534"/>
      <c r="E778" s="534"/>
      <c r="F778" s="534"/>
      <c r="G778" s="534"/>
      <c r="H778" s="534"/>
      <c r="I778" s="534"/>
      <c r="J778" s="484"/>
    </row>
    <row r="779" spans="1:10" x14ac:dyDescent="0.2">
      <c r="A779" s="482"/>
      <c r="B779" s="534"/>
      <c r="C779" s="534"/>
      <c r="D779" s="534"/>
      <c r="E779" s="534"/>
      <c r="F779" s="534"/>
      <c r="G779" s="534"/>
      <c r="H779" s="534"/>
      <c r="I779" s="534"/>
      <c r="J779" s="484"/>
    </row>
    <row r="780" spans="1:10" x14ac:dyDescent="0.2">
      <c r="A780" s="482"/>
      <c r="B780" s="534"/>
      <c r="C780" s="534"/>
      <c r="D780" s="534"/>
      <c r="E780" s="534"/>
      <c r="F780" s="534"/>
      <c r="G780" s="534"/>
      <c r="H780" s="534"/>
      <c r="I780" s="534"/>
      <c r="J780" s="484"/>
    </row>
    <row r="781" spans="1:10" x14ac:dyDescent="0.2">
      <c r="A781" s="482"/>
      <c r="B781" s="534"/>
      <c r="C781" s="534"/>
      <c r="D781" s="534"/>
      <c r="E781" s="534"/>
      <c r="F781" s="534"/>
      <c r="G781" s="534"/>
      <c r="H781" s="534"/>
      <c r="I781" s="534"/>
      <c r="J781" s="484"/>
    </row>
    <row r="782" spans="1:10" x14ac:dyDescent="0.2">
      <c r="A782" s="482"/>
      <c r="B782" s="534"/>
      <c r="C782" s="534"/>
      <c r="D782" s="534"/>
      <c r="E782" s="534"/>
      <c r="F782" s="534"/>
      <c r="G782" s="534"/>
      <c r="H782" s="534"/>
      <c r="I782" s="534"/>
      <c r="J782" s="484"/>
    </row>
    <row r="783" spans="1:10" x14ac:dyDescent="0.2">
      <c r="A783" s="482"/>
      <c r="B783" s="534"/>
      <c r="C783" s="534"/>
      <c r="D783" s="534"/>
      <c r="E783" s="534"/>
      <c r="F783" s="534"/>
      <c r="G783" s="534"/>
      <c r="H783" s="534"/>
      <c r="I783" s="534"/>
      <c r="J783" s="484"/>
    </row>
    <row r="784" spans="1:10" x14ac:dyDescent="0.2">
      <c r="A784" s="482"/>
      <c r="B784" s="534"/>
      <c r="C784" s="534"/>
      <c r="D784" s="534"/>
      <c r="E784" s="534"/>
      <c r="F784" s="534"/>
      <c r="G784" s="534"/>
      <c r="H784" s="534"/>
      <c r="I784" s="534"/>
      <c r="J784" s="484"/>
    </row>
    <row r="785" spans="1:10" x14ac:dyDescent="0.2">
      <c r="A785" s="482"/>
      <c r="B785" s="534"/>
      <c r="C785" s="534"/>
      <c r="D785" s="534"/>
      <c r="E785" s="534"/>
      <c r="F785" s="534"/>
      <c r="G785" s="534"/>
      <c r="H785" s="534"/>
      <c r="I785" s="534"/>
      <c r="J785" s="484"/>
    </row>
    <row r="786" spans="1:10" x14ac:dyDescent="0.2">
      <c r="A786" s="482"/>
      <c r="B786" s="534"/>
      <c r="C786" s="534"/>
      <c r="D786" s="534"/>
      <c r="E786" s="534"/>
      <c r="F786" s="534"/>
      <c r="G786" s="534"/>
      <c r="H786" s="534"/>
      <c r="I786" s="534"/>
      <c r="J786" s="484"/>
    </row>
    <row r="787" spans="1:10" x14ac:dyDescent="0.2">
      <c r="A787" s="482"/>
      <c r="B787" s="534"/>
      <c r="C787" s="534"/>
      <c r="D787" s="534"/>
      <c r="E787" s="534"/>
      <c r="F787" s="534"/>
      <c r="G787" s="534"/>
      <c r="H787" s="534"/>
      <c r="I787" s="534"/>
      <c r="J787" s="484"/>
    </row>
    <row r="788" spans="1:10" x14ac:dyDescent="0.2">
      <c r="A788" s="482"/>
      <c r="B788" s="534"/>
      <c r="C788" s="534"/>
      <c r="D788" s="534"/>
      <c r="E788" s="534"/>
      <c r="F788" s="534"/>
      <c r="G788" s="534"/>
      <c r="H788" s="534"/>
      <c r="I788" s="534"/>
      <c r="J788" s="484"/>
    </row>
    <row r="789" spans="1:10" x14ac:dyDescent="0.2">
      <c r="A789" s="482"/>
      <c r="B789" s="534"/>
      <c r="C789" s="534"/>
      <c r="D789" s="534"/>
      <c r="E789" s="534"/>
      <c r="F789" s="534"/>
      <c r="G789" s="534"/>
      <c r="H789" s="534"/>
      <c r="I789" s="534"/>
      <c r="J789" s="484"/>
    </row>
    <row r="790" spans="1:10" x14ac:dyDescent="0.2">
      <c r="A790" s="482"/>
      <c r="B790" s="534"/>
      <c r="C790" s="534"/>
      <c r="D790" s="534"/>
      <c r="E790" s="534"/>
      <c r="F790" s="534"/>
      <c r="G790" s="534"/>
      <c r="H790" s="534"/>
      <c r="I790" s="534"/>
      <c r="J790" s="484"/>
    </row>
    <row r="791" spans="1:10" x14ac:dyDescent="0.2">
      <c r="A791" s="482"/>
      <c r="B791" s="534"/>
      <c r="C791" s="534"/>
      <c r="D791" s="534"/>
      <c r="E791" s="534"/>
      <c r="F791" s="534"/>
      <c r="G791" s="534"/>
      <c r="H791" s="534"/>
      <c r="I791" s="534"/>
      <c r="J791" s="484"/>
    </row>
    <row r="792" spans="1:10" x14ac:dyDescent="0.2">
      <c r="A792" s="482"/>
      <c r="B792" s="534"/>
      <c r="C792" s="534"/>
      <c r="D792" s="534"/>
      <c r="E792" s="534"/>
      <c r="F792" s="534"/>
      <c r="G792" s="534"/>
      <c r="H792" s="534"/>
      <c r="I792" s="534"/>
      <c r="J792" s="484"/>
    </row>
    <row r="793" spans="1:10" x14ac:dyDescent="0.2">
      <c r="A793" s="482"/>
      <c r="B793" s="534"/>
      <c r="C793" s="534"/>
      <c r="D793" s="534"/>
      <c r="E793" s="534"/>
      <c r="F793" s="534"/>
      <c r="G793" s="534"/>
      <c r="H793" s="534"/>
      <c r="I793" s="534"/>
      <c r="J793" s="484"/>
    </row>
    <row r="794" spans="1:10" x14ac:dyDescent="0.2">
      <c r="A794" s="482"/>
      <c r="B794" s="534"/>
      <c r="C794" s="534"/>
      <c r="D794" s="534"/>
      <c r="E794" s="534"/>
      <c r="F794" s="534"/>
      <c r="G794" s="534"/>
      <c r="H794" s="534"/>
      <c r="I794" s="534"/>
      <c r="J794" s="484"/>
    </row>
    <row r="795" spans="1:10" x14ac:dyDescent="0.2">
      <c r="A795" s="482"/>
      <c r="B795" s="534"/>
      <c r="C795" s="534"/>
      <c r="D795" s="534"/>
      <c r="E795" s="534"/>
      <c r="F795" s="534"/>
      <c r="G795" s="534"/>
      <c r="H795" s="534"/>
      <c r="I795" s="534"/>
      <c r="J795" s="484"/>
    </row>
    <row r="796" spans="1:10" x14ac:dyDescent="0.2">
      <c r="A796" s="482"/>
      <c r="B796" s="534"/>
      <c r="C796" s="534"/>
      <c r="D796" s="534"/>
      <c r="E796" s="534"/>
      <c r="F796" s="534"/>
      <c r="G796" s="534"/>
      <c r="H796" s="534"/>
      <c r="I796" s="534"/>
      <c r="J796" s="484"/>
    </row>
    <row r="797" spans="1:10" x14ac:dyDescent="0.2">
      <c r="A797" s="482"/>
      <c r="B797" s="534"/>
      <c r="C797" s="534"/>
      <c r="D797" s="534"/>
      <c r="E797" s="534"/>
      <c r="F797" s="534"/>
      <c r="G797" s="534"/>
      <c r="H797" s="534"/>
      <c r="I797" s="534"/>
      <c r="J797" s="484"/>
    </row>
    <row r="798" spans="1:10" x14ac:dyDescent="0.2">
      <c r="A798" s="482"/>
      <c r="B798" s="534"/>
      <c r="C798" s="534"/>
      <c r="D798" s="534"/>
      <c r="E798" s="534"/>
      <c r="F798" s="534"/>
      <c r="G798" s="534"/>
      <c r="H798" s="534"/>
      <c r="I798" s="534"/>
      <c r="J798" s="484"/>
    </row>
    <row r="799" spans="1:10" x14ac:dyDescent="0.2">
      <c r="A799" s="482"/>
      <c r="B799" s="534"/>
      <c r="C799" s="534"/>
      <c r="D799" s="534"/>
      <c r="E799" s="534"/>
      <c r="F799" s="534"/>
      <c r="G799" s="534"/>
      <c r="H799" s="534"/>
      <c r="I799" s="534"/>
      <c r="J799" s="484"/>
    </row>
    <row r="800" spans="1:10" x14ac:dyDescent="0.2">
      <c r="A800" s="482"/>
      <c r="B800" s="534"/>
      <c r="C800" s="534"/>
      <c r="D800" s="534"/>
      <c r="E800" s="534"/>
      <c r="F800" s="534"/>
      <c r="G800" s="534"/>
      <c r="H800" s="534"/>
      <c r="I800" s="534"/>
      <c r="J800" s="484"/>
    </row>
    <row r="801" spans="1:10" x14ac:dyDescent="0.2">
      <c r="A801" s="482"/>
      <c r="B801" s="534"/>
      <c r="C801" s="534"/>
      <c r="D801" s="534"/>
      <c r="E801" s="534"/>
      <c r="F801" s="534"/>
      <c r="G801" s="534"/>
      <c r="H801" s="534"/>
      <c r="I801" s="534"/>
      <c r="J801" s="484"/>
    </row>
    <row r="802" spans="1:10" x14ac:dyDescent="0.2">
      <c r="A802" s="482"/>
      <c r="B802" s="534"/>
      <c r="C802" s="534"/>
      <c r="D802" s="534"/>
      <c r="E802" s="534"/>
      <c r="F802" s="534"/>
      <c r="G802" s="534"/>
      <c r="H802" s="534"/>
      <c r="I802" s="534"/>
      <c r="J802" s="484"/>
    </row>
    <row r="803" spans="1:10" x14ac:dyDescent="0.2">
      <c r="A803" s="482"/>
      <c r="B803" s="534"/>
      <c r="C803" s="534"/>
      <c r="D803" s="534"/>
      <c r="E803" s="534"/>
      <c r="F803" s="534"/>
      <c r="G803" s="534"/>
      <c r="H803" s="534"/>
      <c r="I803" s="534"/>
      <c r="J803" s="484"/>
    </row>
    <row r="804" spans="1:10" x14ac:dyDescent="0.2">
      <c r="A804" s="482"/>
      <c r="B804" s="534"/>
      <c r="C804" s="534"/>
      <c r="D804" s="534"/>
      <c r="E804" s="534"/>
      <c r="F804" s="534"/>
      <c r="G804" s="534"/>
      <c r="H804" s="534"/>
      <c r="I804" s="534"/>
      <c r="J804" s="484"/>
    </row>
    <row r="805" spans="1:10" x14ac:dyDescent="0.2">
      <c r="A805" s="482"/>
      <c r="B805" s="534"/>
      <c r="C805" s="534"/>
      <c r="D805" s="534"/>
      <c r="E805" s="534"/>
      <c r="F805" s="534"/>
      <c r="G805" s="534"/>
      <c r="H805" s="534"/>
      <c r="I805" s="534"/>
      <c r="J805" s="484"/>
    </row>
    <row r="806" spans="1:10" x14ac:dyDescent="0.2">
      <c r="A806" s="482"/>
      <c r="B806" s="534"/>
      <c r="C806" s="534"/>
      <c r="D806" s="534"/>
      <c r="E806" s="534"/>
      <c r="F806" s="534"/>
      <c r="G806" s="534"/>
      <c r="H806" s="534"/>
      <c r="I806" s="534"/>
      <c r="J806" s="484"/>
    </row>
    <row r="807" spans="1:10" x14ac:dyDescent="0.2">
      <c r="A807" s="482"/>
      <c r="B807" s="534"/>
      <c r="C807" s="534"/>
      <c r="D807" s="534"/>
      <c r="E807" s="534"/>
      <c r="F807" s="534"/>
      <c r="G807" s="534"/>
      <c r="H807" s="534"/>
      <c r="I807" s="534"/>
      <c r="J807" s="484"/>
    </row>
    <row r="808" spans="1:10" x14ac:dyDescent="0.2">
      <c r="A808" s="485"/>
      <c r="B808" s="486"/>
      <c r="C808" s="486"/>
      <c r="D808" s="486"/>
      <c r="E808" s="486"/>
      <c r="F808" s="486"/>
      <c r="G808" s="486"/>
      <c r="H808" s="486"/>
      <c r="I808" s="486"/>
      <c r="J808" s="487"/>
    </row>
    <row r="810" spans="1:10" ht="15.75" x14ac:dyDescent="0.25">
      <c r="A810" s="350" t="s">
        <v>848</v>
      </c>
      <c r="B810" s="351"/>
      <c r="C810" s="351"/>
      <c r="D810" s="351"/>
      <c r="E810" s="351"/>
      <c r="F810" s="351"/>
      <c r="G810" s="351"/>
      <c r="H810" s="348" t="str">
        <f>'CONTACT INFORMATION'!$A$24</f>
        <v>Marin</v>
      </c>
      <c r="I810" s="348"/>
      <c r="J810" s="349"/>
    </row>
    <row r="811" spans="1:10" ht="8.1" customHeight="1" x14ac:dyDescent="0.2">
      <c r="A811" s="163"/>
      <c r="B811" s="163"/>
      <c r="C811" s="163"/>
      <c r="D811" s="163"/>
      <c r="E811" s="163"/>
      <c r="F811" s="163"/>
      <c r="G811" s="163"/>
      <c r="H811" s="163"/>
      <c r="I811" s="163"/>
      <c r="J811" s="163"/>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28"/>
      <c r="F813" s="529"/>
      <c r="G813" s="529"/>
      <c r="H813" s="529"/>
      <c r="I813" s="529"/>
      <c r="J813" s="530"/>
    </row>
    <row r="814" spans="1:10" x14ac:dyDescent="0.2">
      <c r="A814" s="497" t="s">
        <v>853</v>
      </c>
      <c r="B814" s="498"/>
      <c r="C814" s="498"/>
      <c r="D814" s="499"/>
      <c r="E814" s="531"/>
      <c r="F814" s="532"/>
      <c r="G814" s="532"/>
      <c r="H814" s="532"/>
      <c r="I814" s="532"/>
      <c r="J814" s="533"/>
    </row>
    <row r="815" spans="1:10" x14ac:dyDescent="0.2">
      <c r="A815" s="525" t="s">
        <v>808</v>
      </c>
      <c r="B815" s="526"/>
      <c r="C815" s="526"/>
      <c r="D815" s="527"/>
      <c r="E815" s="473"/>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0</v>
      </c>
      <c r="H827" s="439"/>
      <c r="I827" s="439">
        <f>SUM(I817:I826)</f>
        <v>0</v>
      </c>
      <c r="J827" s="439"/>
    </row>
    <row r="828" spans="1:10" x14ac:dyDescent="0.2">
      <c r="A828" s="488" t="s">
        <v>861</v>
      </c>
      <c r="B828" s="489"/>
      <c r="C828" s="489"/>
      <c r="D828" s="489"/>
      <c r="E828" s="489"/>
      <c r="F828" s="489"/>
      <c r="G828" s="489"/>
      <c r="H828" s="489"/>
      <c r="I828" s="489"/>
      <c r="J828" s="490"/>
    </row>
    <row r="829" spans="1:10" x14ac:dyDescent="0.2">
      <c r="A829" s="491" t="s">
        <v>862</v>
      </c>
      <c r="B829" s="492"/>
      <c r="C829" s="492"/>
      <c r="D829" s="492"/>
      <c r="E829" s="492"/>
      <c r="F829" s="492"/>
      <c r="G829" s="492"/>
      <c r="H829" s="492"/>
      <c r="I829" s="492"/>
      <c r="J829" s="493"/>
    </row>
    <row r="830" spans="1:10" x14ac:dyDescent="0.2">
      <c r="A830" s="491" t="s">
        <v>863</v>
      </c>
      <c r="B830" s="492"/>
      <c r="C830" s="492"/>
      <c r="D830" s="492"/>
      <c r="E830" s="492"/>
      <c r="F830" s="492"/>
      <c r="G830" s="492"/>
      <c r="H830" s="492"/>
      <c r="I830" s="492"/>
      <c r="J830" s="493"/>
    </row>
    <row r="831" spans="1:10" x14ac:dyDescent="0.2">
      <c r="A831" s="494" t="s">
        <v>864</v>
      </c>
      <c r="B831" s="495"/>
      <c r="C831" s="495"/>
      <c r="D831" s="495"/>
      <c r="E831" s="495"/>
      <c r="F831" s="495"/>
      <c r="G831" s="495"/>
      <c r="H831" s="495"/>
      <c r="I831" s="495"/>
      <c r="J831" s="496"/>
    </row>
    <row r="832" spans="1:10" x14ac:dyDescent="0.2">
      <c r="A832" s="300"/>
      <c r="B832" s="480"/>
      <c r="C832" s="480"/>
      <c r="D832" s="480"/>
      <c r="E832" s="480"/>
      <c r="F832" s="480"/>
      <c r="G832" s="480"/>
      <c r="H832" s="480"/>
      <c r="I832" s="480"/>
      <c r="J832" s="481"/>
    </row>
    <row r="833" spans="1:10" x14ac:dyDescent="0.2">
      <c r="A833" s="482"/>
      <c r="B833" s="534"/>
      <c r="C833" s="534"/>
      <c r="D833" s="534"/>
      <c r="E833" s="534"/>
      <c r="F833" s="534"/>
      <c r="G833" s="534"/>
      <c r="H833" s="534"/>
      <c r="I833" s="534"/>
      <c r="J833" s="484"/>
    </row>
    <row r="834" spans="1:10" x14ac:dyDescent="0.2">
      <c r="A834" s="482"/>
      <c r="B834" s="534"/>
      <c r="C834" s="534"/>
      <c r="D834" s="534"/>
      <c r="E834" s="534"/>
      <c r="F834" s="534"/>
      <c r="G834" s="534"/>
      <c r="H834" s="534"/>
      <c r="I834" s="534"/>
      <c r="J834" s="484"/>
    </row>
    <row r="835" spans="1:10" x14ac:dyDescent="0.2">
      <c r="A835" s="482"/>
      <c r="B835" s="534"/>
      <c r="C835" s="534"/>
      <c r="D835" s="534"/>
      <c r="E835" s="534"/>
      <c r="F835" s="534"/>
      <c r="G835" s="534"/>
      <c r="H835" s="534"/>
      <c r="I835" s="534"/>
      <c r="J835" s="484"/>
    </row>
    <row r="836" spans="1:10" x14ac:dyDescent="0.2">
      <c r="A836" s="482"/>
      <c r="B836" s="534"/>
      <c r="C836" s="534"/>
      <c r="D836" s="534"/>
      <c r="E836" s="534"/>
      <c r="F836" s="534"/>
      <c r="G836" s="534"/>
      <c r="H836" s="534"/>
      <c r="I836" s="534"/>
      <c r="J836" s="484"/>
    </row>
    <row r="837" spans="1:10" x14ac:dyDescent="0.2">
      <c r="A837" s="482"/>
      <c r="B837" s="534"/>
      <c r="C837" s="534"/>
      <c r="D837" s="534"/>
      <c r="E837" s="534"/>
      <c r="F837" s="534"/>
      <c r="G837" s="534"/>
      <c r="H837" s="534"/>
      <c r="I837" s="534"/>
      <c r="J837" s="484"/>
    </row>
    <row r="838" spans="1:10" x14ac:dyDescent="0.2">
      <c r="A838" s="482"/>
      <c r="B838" s="534"/>
      <c r="C838" s="534"/>
      <c r="D838" s="534"/>
      <c r="E838" s="534"/>
      <c r="F838" s="534"/>
      <c r="G838" s="534"/>
      <c r="H838" s="534"/>
      <c r="I838" s="534"/>
      <c r="J838" s="484"/>
    </row>
    <row r="839" spans="1:10" x14ac:dyDescent="0.2">
      <c r="A839" s="482"/>
      <c r="B839" s="534"/>
      <c r="C839" s="534"/>
      <c r="D839" s="534"/>
      <c r="E839" s="534"/>
      <c r="F839" s="534"/>
      <c r="G839" s="534"/>
      <c r="H839" s="534"/>
      <c r="I839" s="534"/>
      <c r="J839" s="484"/>
    </row>
    <row r="840" spans="1:10" x14ac:dyDescent="0.2">
      <c r="A840" s="482"/>
      <c r="B840" s="534"/>
      <c r="C840" s="534"/>
      <c r="D840" s="534"/>
      <c r="E840" s="534"/>
      <c r="F840" s="534"/>
      <c r="G840" s="534"/>
      <c r="H840" s="534"/>
      <c r="I840" s="534"/>
      <c r="J840" s="484"/>
    </row>
    <row r="841" spans="1:10" x14ac:dyDescent="0.2">
      <c r="A841" s="482"/>
      <c r="B841" s="534"/>
      <c r="C841" s="534"/>
      <c r="D841" s="534"/>
      <c r="E841" s="534"/>
      <c r="F841" s="534"/>
      <c r="G841" s="534"/>
      <c r="H841" s="534"/>
      <c r="I841" s="534"/>
      <c r="J841" s="484"/>
    </row>
    <row r="842" spans="1:10" x14ac:dyDescent="0.2">
      <c r="A842" s="482"/>
      <c r="B842" s="534"/>
      <c r="C842" s="534"/>
      <c r="D842" s="534"/>
      <c r="E842" s="534"/>
      <c r="F842" s="534"/>
      <c r="G842" s="534"/>
      <c r="H842" s="534"/>
      <c r="I842" s="534"/>
      <c r="J842" s="484"/>
    </row>
    <row r="843" spans="1:10" x14ac:dyDescent="0.2">
      <c r="A843" s="482"/>
      <c r="B843" s="534"/>
      <c r="C843" s="534"/>
      <c r="D843" s="534"/>
      <c r="E843" s="534"/>
      <c r="F843" s="534"/>
      <c r="G843" s="534"/>
      <c r="H843" s="534"/>
      <c r="I843" s="534"/>
      <c r="J843" s="484"/>
    </row>
    <row r="844" spans="1:10" x14ac:dyDescent="0.2">
      <c r="A844" s="482"/>
      <c r="B844" s="534"/>
      <c r="C844" s="534"/>
      <c r="D844" s="534"/>
      <c r="E844" s="534"/>
      <c r="F844" s="534"/>
      <c r="G844" s="534"/>
      <c r="H844" s="534"/>
      <c r="I844" s="534"/>
      <c r="J844" s="484"/>
    </row>
    <row r="845" spans="1:10" x14ac:dyDescent="0.2">
      <c r="A845" s="482"/>
      <c r="B845" s="534"/>
      <c r="C845" s="534"/>
      <c r="D845" s="534"/>
      <c r="E845" s="534"/>
      <c r="F845" s="534"/>
      <c r="G845" s="534"/>
      <c r="H845" s="534"/>
      <c r="I845" s="534"/>
      <c r="J845" s="484"/>
    </row>
    <row r="846" spans="1:10" x14ac:dyDescent="0.2">
      <c r="A846" s="482"/>
      <c r="B846" s="534"/>
      <c r="C846" s="534"/>
      <c r="D846" s="534"/>
      <c r="E846" s="534"/>
      <c r="F846" s="534"/>
      <c r="G846" s="534"/>
      <c r="H846" s="534"/>
      <c r="I846" s="534"/>
      <c r="J846" s="484"/>
    </row>
    <row r="847" spans="1:10" x14ac:dyDescent="0.2">
      <c r="A847" s="482"/>
      <c r="B847" s="534"/>
      <c r="C847" s="534"/>
      <c r="D847" s="534"/>
      <c r="E847" s="534"/>
      <c r="F847" s="534"/>
      <c r="G847" s="534"/>
      <c r="H847" s="534"/>
      <c r="I847" s="534"/>
      <c r="J847" s="484"/>
    </row>
    <row r="848" spans="1:10" x14ac:dyDescent="0.2">
      <c r="A848" s="482"/>
      <c r="B848" s="534"/>
      <c r="C848" s="534"/>
      <c r="D848" s="534"/>
      <c r="E848" s="534"/>
      <c r="F848" s="534"/>
      <c r="G848" s="534"/>
      <c r="H848" s="534"/>
      <c r="I848" s="534"/>
      <c r="J848" s="484"/>
    </row>
    <row r="849" spans="1:10" x14ac:dyDescent="0.2">
      <c r="A849" s="482"/>
      <c r="B849" s="534"/>
      <c r="C849" s="534"/>
      <c r="D849" s="534"/>
      <c r="E849" s="534"/>
      <c r="F849" s="534"/>
      <c r="G849" s="534"/>
      <c r="H849" s="534"/>
      <c r="I849" s="534"/>
      <c r="J849" s="484"/>
    </row>
    <row r="850" spans="1:10" x14ac:dyDescent="0.2">
      <c r="A850" s="482"/>
      <c r="B850" s="534"/>
      <c r="C850" s="534"/>
      <c r="D850" s="534"/>
      <c r="E850" s="534"/>
      <c r="F850" s="534"/>
      <c r="G850" s="534"/>
      <c r="H850" s="534"/>
      <c r="I850" s="534"/>
      <c r="J850" s="484"/>
    </row>
    <row r="851" spans="1:10" x14ac:dyDescent="0.2">
      <c r="A851" s="482"/>
      <c r="B851" s="534"/>
      <c r="C851" s="534"/>
      <c r="D851" s="534"/>
      <c r="E851" s="534"/>
      <c r="F851" s="534"/>
      <c r="G851" s="534"/>
      <c r="H851" s="534"/>
      <c r="I851" s="534"/>
      <c r="J851" s="484"/>
    </row>
    <row r="852" spans="1:10" x14ac:dyDescent="0.2">
      <c r="A852" s="482"/>
      <c r="B852" s="534"/>
      <c r="C852" s="534"/>
      <c r="D852" s="534"/>
      <c r="E852" s="534"/>
      <c r="F852" s="534"/>
      <c r="G852" s="534"/>
      <c r="H852" s="534"/>
      <c r="I852" s="534"/>
      <c r="J852" s="484"/>
    </row>
    <row r="853" spans="1:10" x14ac:dyDescent="0.2">
      <c r="A853" s="482"/>
      <c r="B853" s="534"/>
      <c r="C853" s="534"/>
      <c r="D853" s="534"/>
      <c r="E853" s="534"/>
      <c r="F853" s="534"/>
      <c r="G853" s="534"/>
      <c r="H853" s="534"/>
      <c r="I853" s="534"/>
      <c r="J853" s="484"/>
    </row>
    <row r="854" spans="1:10" x14ac:dyDescent="0.2">
      <c r="A854" s="482"/>
      <c r="B854" s="534"/>
      <c r="C854" s="534"/>
      <c r="D854" s="534"/>
      <c r="E854" s="534"/>
      <c r="F854" s="534"/>
      <c r="G854" s="534"/>
      <c r="H854" s="534"/>
      <c r="I854" s="534"/>
      <c r="J854" s="484"/>
    </row>
    <row r="855" spans="1:10" x14ac:dyDescent="0.2">
      <c r="A855" s="482"/>
      <c r="B855" s="534"/>
      <c r="C855" s="534"/>
      <c r="D855" s="534"/>
      <c r="E855" s="534"/>
      <c r="F855" s="534"/>
      <c r="G855" s="534"/>
      <c r="H855" s="534"/>
      <c r="I855" s="534"/>
      <c r="J855" s="484"/>
    </row>
    <row r="856" spans="1:10" x14ac:dyDescent="0.2">
      <c r="A856" s="482"/>
      <c r="B856" s="534"/>
      <c r="C856" s="534"/>
      <c r="D856" s="534"/>
      <c r="E856" s="534"/>
      <c r="F856" s="534"/>
      <c r="G856" s="534"/>
      <c r="H856" s="534"/>
      <c r="I856" s="534"/>
      <c r="J856" s="484"/>
    </row>
    <row r="857" spans="1:10" x14ac:dyDescent="0.2">
      <c r="A857" s="482"/>
      <c r="B857" s="534"/>
      <c r="C857" s="534"/>
      <c r="D857" s="534"/>
      <c r="E857" s="534"/>
      <c r="F857" s="534"/>
      <c r="G857" s="534"/>
      <c r="H857" s="534"/>
      <c r="I857" s="534"/>
      <c r="J857" s="484"/>
    </row>
    <row r="858" spans="1:10" x14ac:dyDescent="0.2">
      <c r="A858" s="482"/>
      <c r="B858" s="534"/>
      <c r="C858" s="534"/>
      <c r="D858" s="534"/>
      <c r="E858" s="534"/>
      <c r="F858" s="534"/>
      <c r="G858" s="534"/>
      <c r="H858" s="534"/>
      <c r="I858" s="534"/>
      <c r="J858" s="484"/>
    </row>
    <row r="859" spans="1:10" x14ac:dyDescent="0.2">
      <c r="A859" s="482"/>
      <c r="B859" s="534"/>
      <c r="C859" s="534"/>
      <c r="D859" s="534"/>
      <c r="E859" s="534"/>
      <c r="F859" s="534"/>
      <c r="G859" s="534"/>
      <c r="H859" s="534"/>
      <c r="I859" s="534"/>
      <c r="J859" s="484"/>
    </row>
    <row r="860" spans="1:10" x14ac:dyDescent="0.2">
      <c r="A860" s="482"/>
      <c r="B860" s="534"/>
      <c r="C860" s="534"/>
      <c r="D860" s="534"/>
      <c r="E860" s="534"/>
      <c r="F860" s="534"/>
      <c r="G860" s="534"/>
      <c r="H860" s="534"/>
      <c r="I860" s="534"/>
      <c r="J860" s="484"/>
    </row>
    <row r="861" spans="1:10" x14ac:dyDescent="0.2">
      <c r="A861" s="482"/>
      <c r="B861" s="534"/>
      <c r="C861" s="534"/>
      <c r="D861" s="534"/>
      <c r="E861" s="534"/>
      <c r="F861" s="534"/>
      <c r="G861" s="534"/>
      <c r="H861" s="534"/>
      <c r="I861" s="534"/>
      <c r="J861" s="484"/>
    </row>
    <row r="862" spans="1:10" x14ac:dyDescent="0.2">
      <c r="A862" s="482"/>
      <c r="B862" s="534"/>
      <c r="C862" s="534"/>
      <c r="D862" s="534"/>
      <c r="E862" s="534"/>
      <c r="F862" s="534"/>
      <c r="G862" s="534"/>
      <c r="H862" s="534"/>
      <c r="I862" s="534"/>
      <c r="J862" s="484"/>
    </row>
    <row r="863" spans="1:10" x14ac:dyDescent="0.2">
      <c r="A863" s="482"/>
      <c r="B863" s="534"/>
      <c r="C863" s="534"/>
      <c r="D863" s="534"/>
      <c r="E863" s="534"/>
      <c r="F863" s="534"/>
      <c r="G863" s="534"/>
      <c r="H863" s="534"/>
      <c r="I863" s="534"/>
      <c r="J863" s="484"/>
    </row>
    <row r="864" spans="1:10" x14ac:dyDescent="0.2">
      <c r="A864" s="482"/>
      <c r="B864" s="534"/>
      <c r="C864" s="534"/>
      <c r="D864" s="534"/>
      <c r="E864" s="534"/>
      <c r="F864" s="534"/>
      <c r="G864" s="534"/>
      <c r="H864" s="534"/>
      <c r="I864" s="534"/>
      <c r="J864" s="484"/>
    </row>
    <row r="865" spans="1:10" x14ac:dyDescent="0.2">
      <c r="A865" s="482"/>
      <c r="B865" s="534"/>
      <c r="C865" s="534"/>
      <c r="D865" s="534"/>
      <c r="E865" s="534"/>
      <c r="F865" s="534"/>
      <c r="G865" s="534"/>
      <c r="H865" s="534"/>
      <c r="I865" s="534"/>
      <c r="J865" s="484"/>
    </row>
    <row r="866" spans="1:10" x14ac:dyDescent="0.2">
      <c r="A866" s="485"/>
      <c r="B866" s="486"/>
      <c r="C866" s="486"/>
      <c r="D866" s="486"/>
      <c r="E866" s="486"/>
      <c r="F866" s="486"/>
      <c r="G866" s="486"/>
      <c r="H866" s="486"/>
      <c r="I866" s="486"/>
      <c r="J866" s="487"/>
    </row>
    <row r="868" spans="1:10" ht="15.75" x14ac:dyDescent="0.25">
      <c r="A868" s="350" t="s">
        <v>848</v>
      </c>
      <c r="B868" s="351"/>
      <c r="C868" s="351"/>
      <c r="D868" s="351"/>
      <c r="E868" s="351"/>
      <c r="F868" s="351"/>
      <c r="G868" s="351"/>
      <c r="H868" s="348" t="str">
        <f>'CONTACT INFORMATION'!$A$24</f>
        <v>Marin</v>
      </c>
      <c r="I868" s="348"/>
      <c r="J868" s="349"/>
    </row>
    <row r="869" spans="1:10" ht="8.1" customHeight="1" x14ac:dyDescent="0.2">
      <c r="A869" s="200"/>
      <c r="B869" s="201"/>
      <c r="C869" s="201"/>
      <c r="D869" s="201"/>
      <c r="E869" s="201"/>
      <c r="F869" s="201"/>
      <c r="G869" s="201"/>
      <c r="H869" s="201"/>
      <c r="I869" s="201"/>
      <c r="J869" s="202"/>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28"/>
      <c r="F871" s="529"/>
      <c r="G871" s="529"/>
      <c r="H871" s="529"/>
      <c r="I871" s="529"/>
      <c r="J871" s="530"/>
    </row>
    <row r="872" spans="1:10" x14ac:dyDescent="0.2">
      <c r="A872" s="497" t="s">
        <v>853</v>
      </c>
      <c r="B872" s="498"/>
      <c r="C872" s="498"/>
      <c r="D872" s="499"/>
      <c r="E872" s="531"/>
      <c r="F872" s="532"/>
      <c r="G872" s="532"/>
      <c r="H872" s="532"/>
      <c r="I872" s="532"/>
      <c r="J872" s="533"/>
    </row>
    <row r="873" spans="1:10" x14ac:dyDescent="0.2">
      <c r="A873" s="525" t="s">
        <v>808</v>
      </c>
      <c r="B873" s="526"/>
      <c r="C873" s="526"/>
      <c r="D873" s="527"/>
      <c r="E873" s="473"/>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31"/>
      <c r="B882" s="432"/>
      <c r="C882" s="432"/>
      <c r="D882" s="433"/>
      <c r="E882" s="434"/>
      <c r="F882" s="434"/>
      <c r="G882" s="435"/>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0</v>
      </c>
      <c r="H885" s="439"/>
      <c r="I885" s="439">
        <f>SUM(I875:I884)</f>
        <v>0</v>
      </c>
      <c r="J885" s="439"/>
    </row>
    <row r="886" spans="1:10" x14ac:dyDescent="0.2">
      <c r="A886" s="488" t="s">
        <v>861</v>
      </c>
      <c r="B886" s="489"/>
      <c r="C886" s="489"/>
      <c r="D886" s="489"/>
      <c r="E886" s="489"/>
      <c r="F886" s="489"/>
      <c r="G886" s="489"/>
      <c r="H886" s="489"/>
      <c r="I886" s="489"/>
      <c r="J886" s="490"/>
    </row>
    <row r="887" spans="1:10" x14ac:dyDescent="0.2">
      <c r="A887" s="491" t="s">
        <v>862</v>
      </c>
      <c r="B887" s="492"/>
      <c r="C887" s="492"/>
      <c r="D887" s="492"/>
      <c r="E887" s="492"/>
      <c r="F887" s="492"/>
      <c r="G887" s="492"/>
      <c r="H887" s="492"/>
      <c r="I887" s="492"/>
      <c r="J887" s="493"/>
    </row>
    <row r="888" spans="1:10" x14ac:dyDescent="0.2">
      <c r="A888" s="491" t="s">
        <v>863</v>
      </c>
      <c r="B888" s="492"/>
      <c r="C888" s="492"/>
      <c r="D888" s="492"/>
      <c r="E888" s="492"/>
      <c r="F888" s="492"/>
      <c r="G888" s="492"/>
      <c r="H888" s="492"/>
      <c r="I888" s="492"/>
      <c r="J888" s="493"/>
    </row>
    <row r="889" spans="1:10" x14ac:dyDescent="0.2">
      <c r="A889" s="494" t="s">
        <v>864</v>
      </c>
      <c r="B889" s="495"/>
      <c r="C889" s="495"/>
      <c r="D889" s="495"/>
      <c r="E889" s="495"/>
      <c r="F889" s="495"/>
      <c r="G889" s="495"/>
      <c r="H889" s="495"/>
      <c r="I889" s="495"/>
      <c r="J889" s="496"/>
    </row>
    <row r="890" spans="1:10" x14ac:dyDescent="0.2">
      <c r="A890" s="300"/>
      <c r="B890" s="480"/>
      <c r="C890" s="480"/>
      <c r="D890" s="480"/>
      <c r="E890" s="480"/>
      <c r="F890" s="480"/>
      <c r="G890" s="480"/>
      <c r="H890" s="480"/>
      <c r="I890" s="480"/>
      <c r="J890" s="481"/>
    </row>
    <row r="891" spans="1:10" x14ac:dyDescent="0.2">
      <c r="A891" s="482"/>
      <c r="B891" s="534"/>
      <c r="C891" s="534"/>
      <c r="D891" s="534"/>
      <c r="E891" s="534"/>
      <c r="F891" s="534"/>
      <c r="G891" s="534"/>
      <c r="H891" s="534"/>
      <c r="I891" s="534"/>
      <c r="J891" s="484"/>
    </row>
    <row r="892" spans="1:10" x14ac:dyDescent="0.2">
      <c r="A892" s="482"/>
      <c r="B892" s="534"/>
      <c r="C892" s="534"/>
      <c r="D892" s="534"/>
      <c r="E892" s="534"/>
      <c r="F892" s="534"/>
      <c r="G892" s="534"/>
      <c r="H892" s="534"/>
      <c r="I892" s="534"/>
      <c r="J892" s="484"/>
    </row>
    <row r="893" spans="1:10" x14ac:dyDescent="0.2">
      <c r="A893" s="482"/>
      <c r="B893" s="534"/>
      <c r="C893" s="534"/>
      <c r="D893" s="534"/>
      <c r="E893" s="534"/>
      <c r="F893" s="534"/>
      <c r="G893" s="534"/>
      <c r="H893" s="534"/>
      <c r="I893" s="534"/>
      <c r="J893" s="484"/>
    </row>
    <row r="894" spans="1:10" x14ac:dyDescent="0.2">
      <c r="A894" s="482"/>
      <c r="B894" s="534"/>
      <c r="C894" s="534"/>
      <c r="D894" s="534"/>
      <c r="E894" s="534"/>
      <c r="F894" s="534"/>
      <c r="G894" s="534"/>
      <c r="H894" s="534"/>
      <c r="I894" s="534"/>
      <c r="J894" s="484"/>
    </row>
    <row r="895" spans="1:10" x14ac:dyDescent="0.2">
      <c r="A895" s="482"/>
      <c r="B895" s="534"/>
      <c r="C895" s="534"/>
      <c r="D895" s="534"/>
      <c r="E895" s="534"/>
      <c r="F895" s="534"/>
      <c r="G895" s="534"/>
      <c r="H895" s="534"/>
      <c r="I895" s="534"/>
      <c r="J895" s="484"/>
    </row>
    <row r="896" spans="1:10" x14ac:dyDescent="0.2">
      <c r="A896" s="482"/>
      <c r="B896" s="534"/>
      <c r="C896" s="534"/>
      <c r="D896" s="534"/>
      <c r="E896" s="534"/>
      <c r="F896" s="534"/>
      <c r="G896" s="534"/>
      <c r="H896" s="534"/>
      <c r="I896" s="534"/>
      <c r="J896" s="484"/>
    </row>
    <row r="897" spans="1:10" x14ac:dyDescent="0.2">
      <c r="A897" s="482"/>
      <c r="B897" s="534"/>
      <c r="C897" s="534"/>
      <c r="D897" s="534"/>
      <c r="E897" s="534"/>
      <c r="F897" s="534"/>
      <c r="G897" s="534"/>
      <c r="H897" s="534"/>
      <c r="I897" s="534"/>
      <c r="J897" s="484"/>
    </row>
    <row r="898" spans="1:10" x14ac:dyDescent="0.2">
      <c r="A898" s="482"/>
      <c r="B898" s="534"/>
      <c r="C898" s="534"/>
      <c r="D898" s="534"/>
      <c r="E898" s="534"/>
      <c r="F898" s="534"/>
      <c r="G898" s="534"/>
      <c r="H898" s="534"/>
      <c r="I898" s="534"/>
      <c r="J898" s="484"/>
    </row>
    <row r="899" spans="1:10" x14ac:dyDescent="0.2">
      <c r="A899" s="482"/>
      <c r="B899" s="534"/>
      <c r="C899" s="534"/>
      <c r="D899" s="534"/>
      <c r="E899" s="534"/>
      <c r="F899" s="534"/>
      <c r="G899" s="534"/>
      <c r="H899" s="534"/>
      <c r="I899" s="534"/>
      <c r="J899" s="484"/>
    </row>
    <row r="900" spans="1:10" x14ac:dyDescent="0.2">
      <c r="A900" s="482"/>
      <c r="B900" s="534"/>
      <c r="C900" s="534"/>
      <c r="D900" s="534"/>
      <c r="E900" s="534"/>
      <c r="F900" s="534"/>
      <c r="G900" s="534"/>
      <c r="H900" s="534"/>
      <c r="I900" s="534"/>
      <c r="J900" s="484"/>
    </row>
    <row r="901" spans="1:10" x14ac:dyDescent="0.2">
      <c r="A901" s="482"/>
      <c r="B901" s="534"/>
      <c r="C901" s="534"/>
      <c r="D901" s="534"/>
      <c r="E901" s="534"/>
      <c r="F901" s="534"/>
      <c r="G901" s="534"/>
      <c r="H901" s="534"/>
      <c r="I901" s="534"/>
      <c r="J901" s="484"/>
    </row>
    <row r="902" spans="1:10" x14ac:dyDescent="0.2">
      <c r="A902" s="482"/>
      <c r="B902" s="534"/>
      <c r="C902" s="534"/>
      <c r="D902" s="534"/>
      <c r="E902" s="534"/>
      <c r="F902" s="534"/>
      <c r="G902" s="534"/>
      <c r="H902" s="534"/>
      <c r="I902" s="534"/>
      <c r="J902" s="484"/>
    </row>
    <row r="903" spans="1:10" x14ac:dyDescent="0.2">
      <c r="A903" s="482"/>
      <c r="B903" s="534"/>
      <c r="C903" s="534"/>
      <c r="D903" s="534"/>
      <c r="E903" s="534"/>
      <c r="F903" s="534"/>
      <c r="G903" s="534"/>
      <c r="H903" s="534"/>
      <c r="I903" s="534"/>
      <c r="J903" s="484"/>
    </row>
    <row r="904" spans="1:10" x14ac:dyDescent="0.2">
      <c r="A904" s="482"/>
      <c r="B904" s="534"/>
      <c r="C904" s="534"/>
      <c r="D904" s="534"/>
      <c r="E904" s="534"/>
      <c r="F904" s="534"/>
      <c r="G904" s="534"/>
      <c r="H904" s="534"/>
      <c r="I904" s="534"/>
      <c r="J904" s="484"/>
    </row>
    <row r="905" spans="1:10" x14ac:dyDescent="0.2">
      <c r="A905" s="482"/>
      <c r="B905" s="534"/>
      <c r="C905" s="534"/>
      <c r="D905" s="534"/>
      <c r="E905" s="534"/>
      <c r="F905" s="534"/>
      <c r="G905" s="534"/>
      <c r="H905" s="534"/>
      <c r="I905" s="534"/>
      <c r="J905" s="484"/>
    </row>
    <row r="906" spans="1:10" x14ac:dyDescent="0.2">
      <c r="A906" s="482"/>
      <c r="B906" s="534"/>
      <c r="C906" s="534"/>
      <c r="D906" s="534"/>
      <c r="E906" s="534"/>
      <c r="F906" s="534"/>
      <c r="G906" s="534"/>
      <c r="H906" s="534"/>
      <c r="I906" s="534"/>
      <c r="J906" s="484"/>
    </row>
    <row r="907" spans="1:10" x14ac:dyDescent="0.2">
      <c r="A907" s="482"/>
      <c r="B907" s="534"/>
      <c r="C907" s="534"/>
      <c r="D907" s="534"/>
      <c r="E907" s="534"/>
      <c r="F907" s="534"/>
      <c r="G907" s="534"/>
      <c r="H907" s="534"/>
      <c r="I907" s="534"/>
      <c r="J907" s="484"/>
    </row>
    <row r="908" spans="1:10" x14ac:dyDescent="0.2">
      <c r="A908" s="482"/>
      <c r="B908" s="534"/>
      <c r="C908" s="534"/>
      <c r="D908" s="534"/>
      <c r="E908" s="534"/>
      <c r="F908" s="534"/>
      <c r="G908" s="534"/>
      <c r="H908" s="534"/>
      <c r="I908" s="534"/>
      <c r="J908" s="484"/>
    </row>
    <row r="909" spans="1:10" x14ac:dyDescent="0.2">
      <c r="A909" s="482"/>
      <c r="B909" s="534"/>
      <c r="C909" s="534"/>
      <c r="D909" s="534"/>
      <c r="E909" s="534"/>
      <c r="F909" s="534"/>
      <c r="G909" s="534"/>
      <c r="H909" s="534"/>
      <c r="I909" s="534"/>
      <c r="J909" s="484"/>
    </row>
    <row r="910" spans="1:10" x14ac:dyDescent="0.2">
      <c r="A910" s="482"/>
      <c r="B910" s="534"/>
      <c r="C910" s="534"/>
      <c r="D910" s="534"/>
      <c r="E910" s="534"/>
      <c r="F910" s="534"/>
      <c r="G910" s="534"/>
      <c r="H910" s="534"/>
      <c r="I910" s="534"/>
      <c r="J910" s="484"/>
    </row>
    <row r="911" spans="1:10" x14ac:dyDescent="0.2">
      <c r="A911" s="482"/>
      <c r="B911" s="534"/>
      <c r="C911" s="534"/>
      <c r="D911" s="534"/>
      <c r="E911" s="534"/>
      <c r="F911" s="534"/>
      <c r="G911" s="534"/>
      <c r="H911" s="534"/>
      <c r="I911" s="534"/>
      <c r="J911" s="484"/>
    </row>
    <row r="912" spans="1:10" x14ac:dyDescent="0.2">
      <c r="A912" s="482"/>
      <c r="B912" s="534"/>
      <c r="C912" s="534"/>
      <c r="D912" s="534"/>
      <c r="E912" s="534"/>
      <c r="F912" s="534"/>
      <c r="G912" s="534"/>
      <c r="H912" s="534"/>
      <c r="I912" s="534"/>
      <c r="J912" s="484"/>
    </row>
    <row r="913" spans="1:10" x14ac:dyDescent="0.2">
      <c r="A913" s="482"/>
      <c r="B913" s="534"/>
      <c r="C913" s="534"/>
      <c r="D913" s="534"/>
      <c r="E913" s="534"/>
      <c r="F913" s="534"/>
      <c r="G913" s="534"/>
      <c r="H913" s="534"/>
      <c r="I913" s="534"/>
      <c r="J913" s="484"/>
    </row>
    <row r="914" spans="1:10" x14ac:dyDescent="0.2">
      <c r="A914" s="482"/>
      <c r="B914" s="534"/>
      <c r="C914" s="534"/>
      <c r="D914" s="534"/>
      <c r="E914" s="534"/>
      <c r="F914" s="534"/>
      <c r="G914" s="534"/>
      <c r="H914" s="534"/>
      <c r="I914" s="534"/>
      <c r="J914" s="484"/>
    </row>
    <row r="915" spans="1:10" x14ac:dyDescent="0.2">
      <c r="A915" s="482"/>
      <c r="B915" s="534"/>
      <c r="C915" s="534"/>
      <c r="D915" s="534"/>
      <c r="E915" s="534"/>
      <c r="F915" s="534"/>
      <c r="G915" s="534"/>
      <c r="H915" s="534"/>
      <c r="I915" s="534"/>
      <c r="J915" s="484"/>
    </row>
    <row r="916" spans="1:10" x14ac:dyDescent="0.2">
      <c r="A916" s="482"/>
      <c r="B916" s="534"/>
      <c r="C916" s="534"/>
      <c r="D916" s="534"/>
      <c r="E916" s="534"/>
      <c r="F916" s="534"/>
      <c r="G916" s="534"/>
      <c r="H916" s="534"/>
      <c r="I916" s="534"/>
      <c r="J916" s="484"/>
    </row>
    <row r="917" spans="1:10" x14ac:dyDescent="0.2">
      <c r="A917" s="482"/>
      <c r="B917" s="534"/>
      <c r="C917" s="534"/>
      <c r="D917" s="534"/>
      <c r="E917" s="534"/>
      <c r="F917" s="534"/>
      <c r="G917" s="534"/>
      <c r="H917" s="534"/>
      <c r="I917" s="534"/>
      <c r="J917" s="484"/>
    </row>
    <row r="918" spans="1:10" x14ac:dyDescent="0.2">
      <c r="A918" s="482"/>
      <c r="B918" s="534"/>
      <c r="C918" s="534"/>
      <c r="D918" s="534"/>
      <c r="E918" s="534"/>
      <c r="F918" s="534"/>
      <c r="G918" s="534"/>
      <c r="H918" s="534"/>
      <c r="I918" s="534"/>
      <c r="J918" s="484"/>
    </row>
    <row r="919" spans="1:10" x14ac:dyDescent="0.2">
      <c r="A919" s="482"/>
      <c r="B919" s="534"/>
      <c r="C919" s="534"/>
      <c r="D919" s="534"/>
      <c r="E919" s="534"/>
      <c r="F919" s="534"/>
      <c r="G919" s="534"/>
      <c r="H919" s="534"/>
      <c r="I919" s="534"/>
      <c r="J919" s="484"/>
    </row>
    <row r="920" spans="1:10" x14ac:dyDescent="0.2">
      <c r="A920" s="482"/>
      <c r="B920" s="534"/>
      <c r="C920" s="534"/>
      <c r="D920" s="534"/>
      <c r="E920" s="534"/>
      <c r="F920" s="534"/>
      <c r="G920" s="534"/>
      <c r="H920" s="534"/>
      <c r="I920" s="534"/>
      <c r="J920" s="484"/>
    </row>
    <row r="921" spans="1:10" x14ac:dyDescent="0.2">
      <c r="A921" s="482"/>
      <c r="B921" s="534"/>
      <c r="C921" s="534"/>
      <c r="D921" s="534"/>
      <c r="E921" s="534"/>
      <c r="F921" s="534"/>
      <c r="G921" s="534"/>
      <c r="H921" s="534"/>
      <c r="I921" s="534"/>
      <c r="J921" s="484"/>
    </row>
    <row r="922" spans="1:10" x14ac:dyDescent="0.2">
      <c r="A922" s="482"/>
      <c r="B922" s="534"/>
      <c r="C922" s="534"/>
      <c r="D922" s="534"/>
      <c r="E922" s="534"/>
      <c r="F922" s="534"/>
      <c r="G922" s="534"/>
      <c r="H922" s="534"/>
      <c r="I922" s="534"/>
      <c r="J922" s="484"/>
    </row>
    <row r="923" spans="1:10" x14ac:dyDescent="0.2">
      <c r="A923" s="482"/>
      <c r="B923" s="534"/>
      <c r="C923" s="534"/>
      <c r="D923" s="534"/>
      <c r="E923" s="534"/>
      <c r="F923" s="534"/>
      <c r="G923" s="534"/>
      <c r="H923" s="534"/>
      <c r="I923" s="534"/>
      <c r="J923" s="484"/>
    </row>
    <row r="924" spans="1:10" x14ac:dyDescent="0.2">
      <c r="A924" s="485"/>
      <c r="B924" s="486"/>
      <c r="C924" s="486"/>
      <c r="D924" s="486"/>
      <c r="E924" s="486"/>
      <c r="F924" s="486"/>
      <c r="G924" s="486"/>
      <c r="H924" s="486"/>
      <c r="I924" s="486"/>
      <c r="J924" s="487"/>
    </row>
    <row r="926" spans="1:10" ht="15.75" x14ac:dyDescent="0.25">
      <c r="A926" s="350" t="s">
        <v>848</v>
      </c>
      <c r="B926" s="351"/>
      <c r="C926" s="351"/>
      <c r="D926" s="351"/>
      <c r="E926" s="351"/>
      <c r="F926" s="351"/>
      <c r="G926" s="351"/>
      <c r="H926" s="348" t="str">
        <f>'CONTACT INFORMATION'!$A$24</f>
        <v>Marin</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28"/>
      <c r="F929" s="529"/>
      <c r="G929" s="529"/>
      <c r="H929" s="529"/>
      <c r="I929" s="529"/>
      <c r="J929" s="530"/>
    </row>
    <row r="930" spans="1:10" x14ac:dyDescent="0.2">
      <c r="A930" s="497" t="s">
        <v>853</v>
      </c>
      <c r="B930" s="498"/>
      <c r="C930" s="498"/>
      <c r="D930" s="499"/>
      <c r="E930" s="531"/>
      <c r="F930" s="532"/>
      <c r="G930" s="532"/>
      <c r="H930" s="532"/>
      <c r="I930" s="532"/>
      <c r="J930" s="533"/>
    </row>
    <row r="931" spans="1:10" x14ac:dyDescent="0.2">
      <c r="A931" s="525" t="s">
        <v>808</v>
      </c>
      <c r="B931" s="526"/>
      <c r="C931" s="526"/>
      <c r="D931" s="527"/>
      <c r="E931" s="473"/>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0</v>
      </c>
      <c r="H943" s="439"/>
      <c r="I943" s="439">
        <f>SUM(I933:I942)</f>
        <v>0</v>
      </c>
      <c r="J943" s="439"/>
    </row>
    <row r="944" spans="1:10" x14ac:dyDescent="0.2">
      <c r="A944" s="488" t="s">
        <v>861</v>
      </c>
      <c r="B944" s="489"/>
      <c r="C944" s="489"/>
      <c r="D944" s="489"/>
      <c r="E944" s="489"/>
      <c r="F944" s="489"/>
      <c r="G944" s="489"/>
      <c r="H944" s="489"/>
      <c r="I944" s="489"/>
      <c r="J944" s="490"/>
    </row>
    <row r="945" spans="1:10" x14ac:dyDescent="0.2">
      <c r="A945" s="491" t="s">
        <v>862</v>
      </c>
      <c r="B945" s="492"/>
      <c r="C945" s="492"/>
      <c r="D945" s="492"/>
      <c r="E945" s="492"/>
      <c r="F945" s="492"/>
      <c r="G945" s="492"/>
      <c r="H945" s="492"/>
      <c r="I945" s="492"/>
      <c r="J945" s="493"/>
    </row>
    <row r="946" spans="1:10" x14ac:dyDescent="0.2">
      <c r="A946" s="491" t="s">
        <v>863</v>
      </c>
      <c r="B946" s="492"/>
      <c r="C946" s="492"/>
      <c r="D946" s="492"/>
      <c r="E946" s="492"/>
      <c r="F946" s="492"/>
      <c r="G946" s="492"/>
      <c r="H946" s="492"/>
      <c r="I946" s="492"/>
      <c r="J946" s="493"/>
    </row>
    <row r="947" spans="1:10" x14ac:dyDescent="0.2">
      <c r="A947" s="494" t="s">
        <v>864</v>
      </c>
      <c r="B947" s="495"/>
      <c r="C947" s="495"/>
      <c r="D947" s="495"/>
      <c r="E947" s="495"/>
      <c r="F947" s="495"/>
      <c r="G947" s="495"/>
      <c r="H947" s="495"/>
      <c r="I947" s="495"/>
      <c r="J947" s="496"/>
    </row>
    <row r="948" spans="1:10" x14ac:dyDescent="0.2">
      <c r="A948" s="300"/>
      <c r="B948" s="480"/>
      <c r="C948" s="480"/>
      <c r="D948" s="480"/>
      <c r="E948" s="480"/>
      <c r="F948" s="480"/>
      <c r="G948" s="480"/>
      <c r="H948" s="480"/>
      <c r="I948" s="480"/>
      <c r="J948" s="481"/>
    </row>
    <row r="949" spans="1:10" x14ac:dyDescent="0.2">
      <c r="A949" s="482"/>
      <c r="B949" s="534"/>
      <c r="C949" s="534"/>
      <c r="D949" s="534"/>
      <c r="E949" s="534"/>
      <c r="F949" s="534"/>
      <c r="G949" s="534"/>
      <c r="H949" s="534"/>
      <c r="I949" s="534"/>
      <c r="J949" s="484"/>
    </row>
    <row r="950" spans="1:10" x14ac:dyDescent="0.2">
      <c r="A950" s="482"/>
      <c r="B950" s="534"/>
      <c r="C950" s="534"/>
      <c r="D950" s="534"/>
      <c r="E950" s="534"/>
      <c r="F950" s="534"/>
      <c r="G950" s="534"/>
      <c r="H950" s="534"/>
      <c r="I950" s="534"/>
      <c r="J950" s="484"/>
    </row>
    <row r="951" spans="1:10" x14ac:dyDescent="0.2">
      <c r="A951" s="482"/>
      <c r="B951" s="534"/>
      <c r="C951" s="534"/>
      <c r="D951" s="534"/>
      <c r="E951" s="534"/>
      <c r="F951" s="534"/>
      <c r="G951" s="534"/>
      <c r="H951" s="534"/>
      <c r="I951" s="534"/>
      <c r="J951" s="484"/>
    </row>
    <row r="952" spans="1:10" x14ac:dyDescent="0.2">
      <c r="A952" s="482"/>
      <c r="B952" s="534"/>
      <c r="C952" s="534"/>
      <c r="D952" s="534"/>
      <c r="E952" s="534"/>
      <c r="F952" s="534"/>
      <c r="G952" s="534"/>
      <c r="H952" s="534"/>
      <c r="I952" s="534"/>
      <c r="J952" s="484"/>
    </row>
    <row r="953" spans="1:10" x14ac:dyDescent="0.2">
      <c r="A953" s="482"/>
      <c r="B953" s="534"/>
      <c r="C953" s="534"/>
      <c r="D953" s="534"/>
      <c r="E953" s="534"/>
      <c r="F953" s="534"/>
      <c r="G953" s="534"/>
      <c r="H953" s="534"/>
      <c r="I953" s="534"/>
      <c r="J953" s="484"/>
    </row>
    <row r="954" spans="1:10" x14ac:dyDescent="0.2">
      <c r="A954" s="482"/>
      <c r="B954" s="534"/>
      <c r="C954" s="534"/>
      <c r="D954" s="534"/>
      <c r="E954" s="534"/>
      <c r="F954" s="534"/>
      <c r="G954" s="534"/>
      <c r="H954" s="534"/>
      <c r="I954" s="534"/>
      <c r="J954" s="484"/>
    </row>
    <row r="955" spans="1:10" x14ac:dyDescent="0.2">
      <c r="A955" s="482"/>
      <c r="B955" s="534"/>
      <c r="C955" s="534"/>
      <c r="D955" s="534"/>
      <c r="E955" s="534"/>
      <c r="F955" s="534"/>
      <c r="G955" s="534"/>
      <c r="H955" s="534"/>
      <c r="I955" s="534"/>
      <c r="J955" s="484"/>
    </row>
    <row r="956" spans="1:10" x14ac:dyDescent="0.2">
      <c r="A956" s="482"/>
      <c r="B956" s="534"/>
      <c r="C956" s="534"/>
      <c r="D956" s="534"/>
      <c r="E956" s="534"/>
      <c r="F956" s="534"/>
      <c r="G956" s="534"/>
      <c r="H956" s="534"/>
      <c r="I956" s="534"/>
      <c r="J956" s="484"/>
    </row>
    <row r="957" spans="1:10" x14ac:dyDescent="0.2">
      <c r="A957" s="482"/>
      <c r="B957" s="534"/>
      <c r="C957" s="534"/>
      <c r="D957" s="534"/>
      <c r="E957" s="534"/>
      <c r="F957" s="534"/>
      <c r="G957" s="534"/>
      <c r="H957" s="534"/>
      <c r="I957" s="534"/>
      <c r="J957" s="484"/>
    </row>
    <row r="958" spans="1:10" x14ac:dyDescent="0.2">
      <c r="A958" s="482"/>
      <c r="B958" s="534"/>
      <c r="C958" s="534"/>
      <c r="D958" s="534"/>
      <c r="E958" s="534"/>
      <c r="F958" s="534"/>
      <c r="G958" s="534"/>
      <c r="H958" s="534"/>
      <c r="I958" s="534"/>
      <c r="J958" s="484"/>
    </row>
    <row r="959" spans="1:10" x14ac:dyDescent="0.2">
      <c r="A959" s="482"/>
      <c r="B959" s="534"/>
      <c r="C959" s="534"/>
      <c r="D959" s="534"/>
      <c r="E959" s="534"/>
      <c r="F959" s="534"/>
      <c r="G959" s="534"/>
      <c r="H959" s="534"/>
      <c r="I959" s="534"/>
      <c r="J959" s="484"/>
    </row>
    <row r="960" spans="1:10" x14ac:dyDescent="0.2">
      <c r="A960" s="482"/>
      <c r="B960" s="534"/>
      <c r="C960" s="534"/>
      <c r="D960" s="534"/>
      <c r="E960" s="534"/>
      <c r="F960" s="534"/>
      <c r="G960" s="534"/>
      <c r="H960" s="534"/>
      <c r="I960" s="534"/>
      <c r="J960" s="484"/>
    </row>
    <row r="961" spans="1:10" x14ac:dyDescent="0.2">
      <c r="A961" s="482"/>
      <c r="B961" s="534"/>
      <c r="C961" s="534"/>
      <c r="D961" s="534"/>
      <c r="E961" s="534"/>
      <c r="F961" s="534"/>
      <c r="G961" s="534"/>
      <c r="H961" s="534"/>
      <c r="I961" s="534"/>
      <c r="J961" s="484"/>
    </row>
    <row r="962" spans="1:10" x14ac:dyDescent="0.2">
      <c r="A962" s="482"/>
      <c r="B962" s="534"/>
      <c r="C962" s="534"/>
      <c r="D962" s="534"/>
      <c r="E962" s="534"/>
      <c r="F962" s="534"/>
      <c r="G962" s="534"/>
      <c r="H962" s="534"/>
      <c r="I962" s="534"/>
      <c r="J962" s="484"/>
    </row>
    <row r="963" spans="1:10" x14ac:dyDescent="0.2">
      <c r="A963" s="482"/>
      <c r="B963" s="534"/>
      <c r="C963" s="534"/>
      <c r="D963" s="534"/>
      <c r="E963" s="534"/>
      <c r="F963" s="534"/>
      <c r="G963" s="534"/>
      <c r="H963" s="534"/>
      <c r="I963" s="534"/>
      <c r="J963" s="484"/>
    </row>
    <row r="964" spans="1:10" x14ac:dyDescent="0.2">
      <c r="A964" s="482"/>
      <c r="B964" s="534"/>
      <c r="C964" s="534"/>
      <c r="D964" s="534"/>
      <c r="E964" s="534"/>
      <c r="F964" s="534"/>
      <c r="G964" s="534"/>
      <c r="H964" s="534"/>
      <c r="I964" s="534"/>
      <c r="J964" s="484"/>
    </row>
    <row r="965" spans="1:10" x14ac:dyDescent="0.2">
      <c r="A965" s="482"/>
      <c r="B965" s="534"/>
      <c r="C965" s="534"/>
      <c r="D965" s="534"/>
      <c r="E965" s="534"/>
      <c r="F965" s="534"/>
      <c r="G965" s="534"/>
      <c r="H965" s="534"/>
      <c r="I965" s="534"/>
      <c r="J965" s="484"/>
    </row>
    <row r="966" spans="1:10" x14ac:dyDescent="0.2">
      <c r="A966" s="482"/>
      <c r="B966" s="534"/>
      <c r="C966" s="534"/>
      <c r="D966" s="534"/>
      <c r="E966" s="534"/>
      <c r="F966" s="534"/>
      <c r="G966" s="534"/>
      <c r="H966" s="534"/>
      <c r="I966" s="534"/>
      <c r="J966" s="484"/>
    </row>
    <row r="967" spans="1:10" x14ac:dyDescent="0.2">
      <c r="A967" s="482"/>
      <c r="B967" s="534"/>
      <c r="C967" s="534"/>
      <c r="D967" s="534"/>
      <c r="E967" s="534"/>
      <c r="F967" s="534"/>
      <c r="G967" s="534"/>
      <c r="H967" s="534"/>
      <c r="I967" s="534"/>
      <c r="J967" s="484"/>
    </row>
    <row r="968" spans="1:10" x14ac:dyDescent="0.2">
      <c r="A968" s="482"/>
      <c r="B968" s="534"/>
      <c r="C968" s="534"/>
      <c r="D968" s="534"/>
      <c r="E968" s="534"/>
      <c r="F968" s="534"/>
      <c r="G968" s="534"/>
      <c r="H968" s="534"/>
      <c r="I968" s="534"/>
      <c r="J968" s="484"/>
    </row>
    <row r="969" spans="1:10" x14ac:dyDescent="0.2">
      <c r="A969" s="482"/>
      <c r="B969" s="534"/>
      <c r="C969" s="534"/>
      <c r="D969" s="534"/>
      <c r="E969" s="534"/>
      <c r="F969" s="534"/>
      <c r="G969" s="534"/>
      <c r="H969" s="534"/>
      <c r="I969" s="534"/>
      <c r="J969" s="484"/>
    </row>
    <row r="970" spans="1:10" x14ac:dyDescent="0.2">
      <c r="A970" s="482"/>
      <c r="B970" s="534"/>
      <c r="C970" s="534"/>
      <c r="D970" s="534"/>
      <c r="E970" s="534"/>
      <c r="F970" s="534"/>
      <c r="G970" s="534"/>
      <c r="H970" s="534"/>
      <c r="I970" s="534"/>
      <c r="J970" s="484"/>
    </row>
    <row r="971" spans="1:10" x14ac:dyDescent="0.2">
      <c r="A971" s="482"/>
      <c r="B971" s="534"/>
      <c r="C971" s="534"/>
      <c r="D971" s="534"/>
      <c r="E971" s="534"/>
      <c r="F971" s="534"/>
      <c r="G971" s="534"/>
      <c r="H971" s="534"/>
      <c r="I971" s="534"/>
      <c r="J971" s="484"/>
    </row>
    <row r="972" spans="1:10" x14ac:dyDescent="0.2">
      <c r="A972" s="482"/>
      <c r="B972" s="534"/>
      <c r="C972" s="534"/>
      <c r="D972" s="534"/>
      <c r="E972" s="534"/>
      <c r="F972" s="534"/>
      <c r="G972" s="534"/>
      <c r="H972" s="534"/>
      <c r="I972" s="534"/>
      <c r="J972" s="484"/>
    </row>
    <row r="973" spans="1:10" x14ac:dyDescent="0.2">
      <c r="A973" s="482"/>
      <c r="B973" s="534"/>
      <c r="C973" s="534"/>
      <c r="D973" s="534"/>
      <c r="E973" s="534"/>
      <c r="F973" s="534"/>
      <c r="G973" s="534"/>
      <c r="H973" s="534"/>
      <c r="I973" s="534"/>
      <c r="J973" s="484"/>
    </row>
    <row r="974" spans="1:10" x14ac:dyDescent="0.2">
      <c r="A974" s="482"/>
      <c r="B974" s="534"/>
      <c r="C974" s="534"/>
      <c r="D974" s="534"/>
      <c r="E974" s="534"/>
      <c r="F974" s="534"/>
      <c r="G974" s="534"/>
      <c r="H974" s="534"/>
      <c r="I974" s="534"/>
      <c r="J974" s="484"/>
    </row>
    <row r="975" spans="1:10" x14ac:dyDescent="0.2">
      <c r="A975" s="482"/>
      <c r="B975" s="534"/>
      <c r="C975" s="534"/>
      <c r="D975" s="534"/>
      <c r="E975" s="534"/>
      <c r="F975" s="534"/>
      <c r="G975" s="534"/>
      <c r="H975" s="534"/>
      <c r="I975" s="534"/>
      <c r="J975" s="484"/>
    </row>
    <row r="976" spans="1:10" x14ac:dyDescent="0.2">
      <c r="A976" s="482"/>
      <c r="B976" s="534"/>
      <c r="C976" s="534"/>
      <c r="D976" s="534"/>
      <c r="E976" s="534"/>
      <c r="F976" s="534"/>
      <c r="G976" s="534"/>
      <c r="H976" s="534"/>
      <c r="I976" s="534"/>
      <c r="J976" s="484"/>
    </row>
    <row r="977" spans="1:10" x14ac:dyDescent="0.2">
      <c r="A977" s="482"/>
      <c r="B977" s="534"/>
      <c r="C977" s="534"/>
      <c r="D977" s="534"/>
      <c r="E977" s="534"/>
      <c r="F977" s="534"/>
      <c r="G977" s="534"/>
      <c r="H977" s="534"/>
      <c r="I977" s="534"/>
      <c r="J977" s="484"/>
    </row>
    <row r="978" spans="1:10" x14ac:dyDescent="0.2">
      <c r="A978" s="482"/>
      <c r="B978" s="534"/>
      <c r="C978" s="534"/>
      <c r="D978" s="534"/>
      <c r="E978" s="534"/>
      <c r="F978" s="534"/>
      <c r="G978" s="534"/>
      <c r="H978" s="534"/>
      <c r="I978" s="534"/>
      <c r="J978" s="484"/>
    </row>
    <row r="979" spans="1:10" x14ac:dyDescent="0.2">
      <c r="A979" s="482"/>
      <c r="B979" s="534"/>
      <c r="C979" s="534"/>
      <c r="D979" s="534"/>
      <c r="E979" s="534"/>
      <c r="F979" s="534"/>
      <c r="G979" s="534"/>
      <c r="H979" s="534"/>
      <c r="I979" s="534"/>
      <c r="J979" s="484"/>
    </row>
    <row r="980" spans="1:10" x14ac:dyDescent="0.2">
      <c r="A980" s="482"/>
      <c r="B980" s="534"/>
      <c r="C980" s="534"/>
      <c r="D980" s="534"/>
      <c r="E980" s="534"/>
      <c r="F980" s="534"/>
      <c r="G980" s="534"/>
      <c r="H980" s="534"/>
      <c r="I980" s="534"/>
      <c r="J980" s="484"/>
    </row>
    <row r="981" spans="1:10" x14ac:dyDescent="0.2">
      <c r="A981" s="482"/>
      <c r="B981" s="534"/>
      <c r="C981" s="534"/>
      <c r="D981" s="534"/>
      <c r="E981" s="534"/>
      <c r="F981" s="534"/>
      <c r="G981" s="534"/>
      <c r="H981" s="534"/>
      <c r="I981" s="534"/>
      <c r="J981" s="484"/>
    </row>
    <row r="982" spans="1:10" x14ac:dyDescent="0.2">
      <c r="A982" s="485"/>
      <c r="B982" s="486"/>
      <c r="C982" s="486"/>
      <c r="D982" s="486"/>
      <c r="E982" s="486"/>
      <c r="F982" s="486"/>
      <c r="G982" s="486"/>
      <c r="H982" s="486"/>
      <c r="I982" s="486"/>
      <c r="J982" s="487"/>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4629CE78-C1F1-4EE6-8865-2F71D6F44FE6}"/>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890:J924 A199:J226 A252:J285 A310:J344 A368:J402 A426:J460 A484:J518 A542:J576 A600:J634 A832:J866 A658:J692" xr:uid="{00000000-0002-0000-0500-00000C000000}"/>
    <dataValidation allowBlank="1" showInputMessage="1" showErrorMessage="1" promptTitle="1)  Double click inside box." prompt="1)  DO NOT EXCEED the space provided as it will not appear when cursor is outside the box or when page is printed._x000a_2)  Press ALT and ENTER to start a new paragraph._x000a_3)  For Spell Check go to REVIEW and click on &quot;ABC Spelling.&quot;" sqref="A716:J750" xr:uid="{9DC75C71-7F87-4D94-B8B1-C3C159AA8DC1}"/>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2.75" x14ac:dyDescent="0.2"/>
  <sheetData>
    <row r="1" spans="1:10" ht="15.75" x14ac:dyDescent="0.25">
      <c r="A1" s="350" t="s">
        <v>848</v>
      </c>
      <c r="B1" s="351"/>
      <c r="C1" s="351"/>
      <c r="D1" s="351"/>
      <c r="E1" s="351"/>
      <c r="F1" s="351"/>
      <c r="G1" s="351"/>
      <c r="H1" s="348" t="str">
        <f>'CONTACT INFORMATION'!$A$24</f>
        <v>Marin</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28"/>
      <c r="F4" s="529"/>
      <c r="G4" s="529"/>
      <c r="H4" s="529"/>
      <c r="I4" s="529"/>
      <c r="J4" s="530"/>
    </row>
    <row r="5" spans="1:10" x14ac:dyDescent="0.2">
      <c r="A5" s="497" t="s">
        <v>853</v>
      </c>
      <c r="B5" s="498"/>
      <c r="C5" s="498"/>
      <c r="D5" s="499"/>
      <c r="E5" s="531"/>
      <c r="F5" s="532"/>
      <c r="G5" s="532"/>
      <c r="H5" s="532"/>
      <c r="I5" s="532"/>
      <c r="J5" s="533"/>
    </row>
    <row r="6" spans="1:10" x14ac:dyDescent="0.2">
      <c r="A6" s="525" t="s">
        <v>808</v>
      </c>
      <c r="B6" s="526"/>
      <c r="C6" s="526"/>
      <c r="D6" s="527"/>
      <c r="E6" s="535"/>
      <c r="F6" s="536"/>
      <c r="G6" s="536"/>
      <c r="H6" s="536"/>
      <c r="I6" s="536"/>
      <c r="J6" s="537"/>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c r="B23" s="480"/>
      <c r="C23" s="480"/>
      <c r="D23" s="480"/>
      <c r="E23" s="480"/>
      <c r="F23" s="480"/>
      <c r="G23" s="480"/>
      <c r="H23" s="480"/>
      <c r="I23" s="480"/>
      <c r="J23" s="481"/>
    </row>
    <row r="24" spans="1:10" x14ac:dyDescent="0.2">
      <c r="A24" s="482"/>
      <c r="B24" s="534"/>
      <c r="C24" s="534"/>
      <c r="D24" s="534"/>
      <c r="E24" s="534"/>
      <c r="F24" s="534"/>
      <c r="G24" s="534"/>
      <c r="H24" s="534"/>
      <c r="I24" s="534"/>
      <c r="J24" s="484"/>
    </row>
    <row r="25" spans="1:10" x14ac:dyDescent="0.2">
      <c r="A25" s="482"/>
      <c r="B25" s="534"/>
      <c r="C25" s="534"/>
      <c r="D25" s="534"/>
      <c r="E25" s="534"/>
      <c r="F25" s="534"/>
      <c r="G25" s="534"/>
      <c r="H25" s="534"/>
      <c r="I25" s="534"/>
      <c r="J25" s="484"/>
    </row>
    <row r="26" spans="1:10" x14ac:dyDescent="0.2">
      <c r="A26" s="482"/>
      <c r="B26" s="534"/>
      <c r="C26" s="534"/>
      <c r="D26" s="534"/>
      <c r="E26" s="534"/>
      <c r="F26" s="534"/>
      <c r="G26" s="534"/>
      <c r="H26" s="534"/>
      <c r="I26" s="534"/>
      <c r="J26" s="484"/>
    </row>
    <row r="27" spans="1:10" x14ac:dyDescent="0.2">
      <c r="A27" s="482"/>
      <c r="B27" s="534"/>
      <c r="C27" s="534"/>
      <c r="D27" s="534"/>
      <c r="E27" s="534"/>
      <c r="F27" s="534"/>
      <c r="G27" s="534"/>
      <c r="H27" s="534"/>
      <c r="I27" s="534"/>
      <c r="J27" s="484"/>
    </row>
    <row r="28" spans="1:10" x14ac:dyDescent="0.2">
      <c r="A28" s="482"/>
      <c r="B28" s="534"/>
      <c r="C28" s="534"/>
      <c r="D28" s="534"/>
      <c r="E28" s="534"/>
      <c r="F28" s="534"/>
      <c r="G28" s="534"/>
      <c r="H28" s="534"/>
      <c r="I28" s="534"/>
      <c r="J28" s="484"/>
    </row>
    <row r="29" spans="1:10" x14ac:dyDescent="0.2">
      <c r="A29" s="482"/>
      <c r="B29" s="534"/>
      <c r="C29" s="534"/>
      <c r="D29" s="534"/>
      <c r="E29" s="534"/>
      <c r="F29" s="534"/>
      <c r="G29" s="534"/>
      <c r="H29" s="534"/>
      <c r="I29" s="534"/>
      <c r="J29" s="484"/>
    </row>
    <row r="30" spans="1:10" x14ac:dyDescent="0.2">
      <c r="A30" s="482"/>
      <c r="B30" s="534"/>
      <c r="C30" s="534"/>
      <c r="D30" s="534"/>
      <c r="E30" s="534"/>
      <c r="F30" s="534"/>
      <c r="G30" s="534"/>
      <c r="H30" s="534"/>
      <c r="I30" s="534"/>
      <c r="J30" s="484"/>
    </row>
    <row r="31" spans="1:10" x14ac:dyDescent="0.2">
      <c r="A31" s="482"/>
      <c r="B31" s="534"/>
      <c r="C31" s="534"/>
      <c r="D31" s="534"/>
      <c r="E31" s="534"/>
      <c r="F31" s="534"/>
      <c r="G31" s="534"/>
      <c r="H31" s="534"/>
      <c r="I31" s="534"/>
      <c r="J31" s="484"/>
    </row>
    <row r="32" spans="1:10" x14ac:dyDescent="0.2">
      <c r="A32" s="482"/>
      <c r="B32" s="534"/>
      <c r="C32" s="534"/>
      <c r="D32" s="534"/>
      <c r="E32" s="534"/>
      <c r="F32" s="534"/>
      <c r="G32" s="534"/>
      <c r="H32" s="534"/>
      <c r="I32" s="534"/>
      <c r="J32" s="484"/>
    </row>
    <row r="33" spans="1:10" x14ac:dyDescent="0.2">
      <c r="A33" s="482"/>
      <c r="B33" s="534"/>
      <c r="C33" s="534"/>
      <c r="D33" s="534"/>
      <c r="E33" s="534"/>
      <c r="F33" s="534"/>
      <c r="G33" s="534"/>
      <c r="H33" s="534"/>
      <c r="I33" s="534"/>
      <c r="J33" s="484"/>
    </row>
    <row r="34" spans="1:10" x14ac:dyDescent="0.2">
      <c r="A34" s="482"/>
      <c r="B34" s="534"/>
      <c r="C34" s="534"/>
      <c r="D34" s="534"/>
      <c r="E34" s="534"/>
      <c r="F34" s="534"/>
      <c r="G34" s="534"/>
      <c r="H34" s="534"/>
      <c r="I34" s="534"/>
      <c r="J34" s="484"/>
    </row>
    <row r="35" spans="1:10" x14ac:dyDescent="0.2">
      <c r="A35" s="482"/>
      <c r="B35" s="534"/>
      <c r="C35" s="534"/>
      <c r="D35" s="534"/>
      <c r="E35" s="534"/>
      <c r="F35" s="534"/>
      <c r="G35" s="534"/>
      <c r="H35" s="534"/>
      <c r="I35" s="534"/>
      <c r="J35" s="484"/>
    </row>
    <row r="36" spans="1:10" x14ac:dyDescent="0.2">
      <c r="A36" s="482"/>
      <c r="B36" s="534"/>
      <c r="C36" s="534"/>
      <c r="D36" s="534"/>
      <c r="E36" s="534"/>
      <c r="F36" s="534"/>
      <c r="G36" s="534"/>
      <c r="H36" s="534"/>
      <c r="I36" s="534"/>
      <c r="J36" s="484"/>
    </row>
    <row r="37" spans="1:10" x14ac:dyDescent="0.2">
      <c r="A37" s="482"/>
      <c r="B37" s="534"/>
      <c r="C37" s="534"/>
      <c r="D37" s="534"/>
      <c r="E37" s="534"/>
      <c r="F37" s="534"/>
      <c r="G37" s="534"/>
      <c r="H37" s="534"/>
      <c r="I37" s="534"/>
      <c r="J37" s="484"/>
    </row>
    <row r="38" spans="1:10" x14ac:dyDescent="0.2">
      <c r="A38" s="482"/>
      <c r="B38" s="534"/>
      <c r="C38" s="534"/>
      <c r="D38" s="534"/>
      <c r="E38" s="534"/>
      <c r="F38" s="534"/>
      <c r="G38" s="534"/>
      <c r="H38" s="534"/>
      <c r="I38" s="534"/>
      <c r="J38" s="484"/>
    </row>
    <row r="39" spans="1:10" x14ac:dyDescent="0.2">
      <c r="A39" s="482"/>
      <c r="B39" s="534"/>
      <c r="C39" s="534"/>
      <c r="D39" s="534"/>
      <c r="E39" s="534"/>
      <c r="F39" s="534"/>
      <c r="G39" s="534"/>
      <c r="H39" s="534"/>
      <c r="I39" s="534"/>
      <c r="J39" s="484"/>
    </row>
    <row r="40" spans="1:10" x14ac:dyDescent="0.2">
      <c r="A40" s="482"/>
      <c r="B40" s="534"/>
      <c r="C40" s="534"/>
      <c r="D40" s="534"/>
      <c r="E40" s="534"/>
      <c r="F40" s="534"/>
      <c r="G40" s="534"/>
      <c r="H40" s="534"/>
      <c r="I40" s="534"/>
      <c r="J40" s="484"/>
    </row>
    <row r="41" spans="1:10" x14ac:dyDescent="0.2">
      <c r="A41" s="482"/>
      <c r="B41" s="534"/>
      <c r="C41" s="534"/>
      <c r="D41" s="534"/>
      <c r="E41" s="534"/>
      <c r="F41" s="534"/>
      <c r="G41" s="534"/>
      <c r="H41" s="534"/>
      <c r="I41" s="534"/>
      <c r="J41" s="484"/>
    </row>
    <row r="42" spans="1:10" x14ac:dyDescent="0.2">
      <c r="A42" s="482"/>
      <c r="B42" s="534"/>
      <c r="C42" s="534"/>
      <c r="D42" s="534"/>
      <c r="E42" s="534"/>
      <c r="F42" s="534"/>
      <c r="G42" s="534"/>
      <c r="H42" s="534"/>
      <c r="I42" s="534"/>
      <c r="J42" s="484"/>
    </row>
    <row r="43" spans="1:10" x14ac:dyDescent="0.2">
      <c r="A43" s="482"/>
      <c r="B43" s="534"/>
      <c r="C43" s="534"/>
      <c r="D43" s="534"/>
      <c r="E43" s="534"/>
      <c r="F43" s="534"/>
      <c r="G43" s="534"/>
      <c r="H43" s="534"/>
      <c r="I43" s="534"/>
      <c r="J43" s="484"/>
    </row>
    <row r="44" spans="1:10" x14ac:dyDescent="0.2">
      <c r="A44" s="482"/>
      <c r="B44" s="534"/>
      <c r="C44" s="534"/>
      <c r="D44" s="534"/>
      <c r="E44" s="534"/>
      <c r="F44" s="534"/>
      <c r="G44" s="534"/>
      <c r="H44" s="534"/>
      <c r="I44" s="534"/>
      <c r="J44" s="484"/>
    </row>
    <row r="45" spans="1:10" x14ac:dyDescent="0.2">
      <c r="A45" s="482"/>
      <c r="B45" s="534"/>
      <c r="C45" s="534"/>
      <c r="D45" s="534"/>
      <c r="E45" s="534"/>
      <c r="F45" s="534"/>
      <c r="G45" s="534"/>
      <c r="H45" s="534"/>
      <c r="I45" s="534"/>
      <c r="J45" s="484"/>
    </row>
    <row r="46" spans="1:10" x14ac:dyDescent="0.2">
      <c r="A46" s="482"/>
      <c r="B46" s="534"/>
      <c r="C46" s="534"/>
      <c r="D46" s="534"/>
      <c r="E46" s="534"/>
      <c r="F46" s="534"/>
      <c r="G46" s="534"/>
      <c r="H46" s="534"/>
      <c r="I46" s="534"/>
      <c r="J46" s="484"/>
    </row>
    <row r="47" spans="1:10" x14ac:dyDescent="0.2">
      <c r="A47" s="482"/>
      <c r="B47" s="534"/>
      <c r="C47" s="534"/>
      <c r="D47" s="534"/>
      <c r="E47" s="534"/>
      <c r="F47" s="534"/>
      <c r="G47" s="534"/>
      <c r="H47" s="534"/>
      <c r="I47" s="534"/>
      <c r="J47" s="484"/>
    </row>
    <row r="48" spans="1:10" x14ac:dyDescent="0.2">
      <c r="A48" s="482"/>
      <c r="B48" s="534"/>
      <c r="C48" s="534"/>
      <c r="D48" s="534"/>
      <c r="E48" s="534"/>
      <c r="F48" s="534"/>
      <c r="G48" s="534"/>
      <c r="H48" s="534"/>
      <c r="I48" s="534"/>
      <c r="J48" s="484"/>
    </row>
    <row r="49" spans="1:10" x14ac:dyDescent="0.2">
      <c r="A49" s="482"/>
      <c r="B49" s="534"/>
      <c r="C49" s="534"/>
      <c r="D49" s="534"/>
      <c r="E49" s="534"/>
      <c r="F49" s="534"/>
      <c r="G49" s="534"/>
      <c r="H49" s="534"/>
      <c r="I49" s="534"/>
      <c r="J49" s="484"/>
    </row>
    <row r="50" spans="1:10" x14ac:dyDescent="0.2">
      <c r="A50" s="482"/>
      <c r="B50" s="534"/>
      <c r="C50" s="534"/>
      <c r="D50" s="534"/>
      <c r="E50" s="534"/>
      <c r="F50" s="534"/>
      <c r="G50" s="534"/>
      <c r="H50" s="534"/>
      <c r="I50" s="534"/>
      <c r="J50" s="484"/>
    </row>
    <row r="51" spans="1:10" x14ac:dyDescent="0.2">
      <c r="A51" s="482"/>
      <c r="B51" s="534"/>
      <c r="C51" s="534"/>
      <c r="D51" s="534"/>
      <c r="E51" s="534"/>
      <c r="F51" s="534"/>
      <c r="G51" s="534"/>
      <c r="H51" s="534"/>
      <c r="I51" s="534"/>
      <c r="J51" s="484"/>
    </row>
    <row r="52" spans="1:10" x14ac:dyDescent="0.2">
      <c r="A52" s="482"/>
      <c r="B52" s="534"/>
      <c r="C52" s="534"/>
      <c r="D52" s="534"/>
      <c r="E52" s="534"/>
      <c r="F52" s="534"/>
      <c r="G52" s="534"/>
      <c r="H52" s="534"/>
      <c r="I52" s="534"/>
      <c r="J52" s="484"/>
    </row>
    <row r="53" spans="1:10" x14ac:dyDescent="0.2">
      <c r="A53" s="482"/>
      <c r="B53" s="534"/>
      <c r="C53" s="534"/>
      <c r="D53" s="534"/>
      <c r="E53" s="534"/>
      <c r="F53" s="534"/>
      <c r="G53" s="534"/>
      <c r="H53" s="534"/>
      <c r="I53" s="534"/>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Marin</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8"/>
      <c r="F59" s="529"/>
      <c r="G59" s="529"/>
      <c r="H59" s="529"/>
      <c r="I59" s="529"/>
      <c r="J59" s="530"/>
    </row>
    <row r="60" spans="1:10" x14ac:dyDescent="0.2">
      <c r="A60" s="497" t="s">
        <v>853</v>
      </c>
      <c r="B60" s="498"/>
      <c r="C60" s="498"/>
      <c r="D60" s="499"/>
      <c r="E60" s="531"/>
      <c r="F60" s="532"/>
      <c r="G60" s="532"/>
      <c r="H60" s="532"/>
      <c r="I60" s="532"/>
      <c r="J60" s="533"/>
    </row>
    <row r="61" spans="1:10" x14ac:dyDescent="0.2">
      <c r="A61" s="525" t="s">
        <v>808</v>
      </c>
      <c r="B61" s="526"/>
      <c r="C61" s="526"/>
      <c r="D61" s="527"/>
      <c r="E61" s="535"/>
      <c r="F61" s="536"/>
      <c r="G61" s="536"/>
      <c r="H61" s="536"/>
      <c r="I61" s="536"/>
      <c r="J61" s="537"/>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534"/>
      <c r="C79" s="534"/>
      <c r="D79" s="534"/>
      <c r="E79" s="534"/>
      <c r="F79" s="534"/>
      <c r="G79" s="534"/>
      <c r="H79" s="534"/>
      <c r="I79" s="534"/>
      <c r="J79" s="484"/>
    </row>
    <row r="80" spans="1:10" x14ac:dyDescent="0.2">
      <c r="A80" s="482"/>
      <c r="B80" s="534"/>
      <c r="C80" s="534"/>
      <c r="D80" s="534"/>
      <c r="E80" s="534"/>
      <c r="F80" s="534"/>
      <c r="G80" s="534"/>
      <c r="H80" s="534"/>
      <c r="I80" s="534"/>
      <c r="J80" s="484"/>
    </row>
    <row r="81" spans="1:10" x14ac:dyDescent="0.2">
      <c r="A81" s="482"/>
      <c r="B81" s="534"/>
      <c r="C81" s="534"/>
      <c r="D81" s="534"/>
      <c r="E81" s="534"/>
      <c r="F81" s="534"/>
      <c r="G81" s="534"/>
      <c r="H81" s="534"/>
      <c r="I81" s="534"/>
      <c r="J81" s="484"/>
    </row>
    <row r="82" spans="1:10" x14ac:dyDescent="0.2">
      <c r="A82" s="482"/>
      <c r="B82" s="534"/>
      <c r="C82" s="534"/>
      <c r="D82" s="534"/>
      <c r="E82" s="534"/>
      <c r="F82" s="534"/>
      <c r="G82" s="534"/>
      <c r="H82" s="534"/>
      <c r="I82" s="534"/>
      <c r="J82" s="484"/>
    </row>
    <row r="83" spans="1:10" x14ac:dyDescent="0.2">
      <c r="A83" s="482"/>
      <c r="B83" s="534"/>
      <c r="C83" s="534"/>
      <c r="D83" s="534"/>
      <c r="E83" s="534"/>
      <c r="F83" s="534"/>
      <c r="G83" s="534"/>
      <c r="H83" s="534"/>
      <c r="I83" s="534"/>
      <c r="J83" s="484"/>
    </row>
    <row r="84" spans="1:10" x14ac:dyDescent="0.2">
      <c r="A84" s="482"/>
      <c r="B84" s="534"/>
      <c r="C84" s="534"/>
      <c r="D84" s="534"/>
      <c r="E84" s="534"/>
      <c r="F84" s="534"/>
      <c r="G84" s="534"/>
      <c r="H84" s="534"/>
      <c r="I84" s="534"/>
      <c r="J84" s="484"/>
    </row>
    <row r="85" spans="1:10" x14ac:dyDescent="0.2">
      <c r="A85" s="482"/>
      <c r="B85" s="534"/>
      <c r="C85" s="534"/>
      <c r="D85" s="534"/>
      <c r="E85" s="534"/>
      <c r="F85" s="534"/>
      <c r="G85" s="534"/>
      <c r="H85" s="534"/>
      <c r="I85" s="534"/>
      <c r="J85" s="484"/>
    </row>
    <row r="86" spans="1:10" x14ac:dyDescent="0.2">
      <c r="A86" s="482"/>
      <c r="B86" s="534"/>
      <c r="C86" s="534"/>
      <c r="D86" s="534"/>
      <c r="E86" s="534"/>
      <c r="F86" s="534"/>
      <c r="G86" s="534"/>
      <c r="H86" s="534"/>
      <c r="I86" s="534"/>
      <c r="J86" s="484"/>
    </row>
    <row r="87" spans="1:10" x14ac:dyDescent="0.2">
      <c r="A87" s="482"/>
      <c r="B87" s="534"/>
      <c r="C87" s="534"/>
      <c r="D87" s="534"/>
      <c r="E87" s="534"/>
      <c r="F87" s="534"/>
      <c r="G87" s="534"/>
      <c r="H87" s="534"/>
      <c r="I87" s="534"/>
      <c r="J87" s="484"/>
    </row>
    <row r="88" spans="1:10" x14ac:dyDescent="0.2">
      <c r="A88" s="482"/>
      <c r="B88" s="534"/>
      <c r="C88" s="534"/>
      <c r="D88" s="534"/>
      <c r="E88" s="534"/>
      <c r="F88" s="534"/>
      <c r="G88" s="534"/>
      <c r="H88" s="534"/>
      <c r="I88" s="534"/>
      <c r="J88" s="484"/>
    </row>
    <row r="89" spans="1:10" x14ac:dyDescent="0.2">
      <c r="A89" s="482"/>
      <c r="B89" s="534"/>
      <c r="C89" s="534"/>
      <c r="D89" s="534"/>
      <c r="E89" s="534"/>
      <c r="F89" s="534"/>
      <c r="G89" s="534"/>
      <c r="H89" s="534"/>
      <c r="I89" s="534"/>
      <c r="J89" s="484"/>
    </row>
    <row r="90" spans="1:10" x14ac:dyDescent="0.2">
      <c r="A90" s="482"/>
      <c r="B90" s="534"/>
      <c r="C90" s="534"/>
      <c r="D90" s="534"/>
      <c r="E90" s="534"/>
      <c r="F90" s="534"/>
      <c r="G90" s="534"/>
      <c r="H90" s="534"/>
      <c r="I90" s="534"/>
      <c r="J90" s="484"/>
    </row>
    <row r="91" spans="1:10" x14ac:dyDescent="0.2">
      <c r="A91" s="482"/>
      <c r="B91" s="534"/>
      <c r="C91" s="534"/>
      <c r="D91" s="534"/>
      <c r="E91" s="534"/>
      <c r="F91" s="534"/>
      <c r="G91" s="534"/>
      <c r="H91" s="534"/>
      <c r="I91" s="534"/>
      <c r="J91" s="484"/>
    </row>
    <row r="92" spans="1:10" x14ac:dyDescent="0.2">
      <c r="A92" s="482"/>
      <c r="B92" s="534"/>
      <c r="C92" s="534"/>
      <c r="D92" s="534"/>
      <c r="E92" s="534"/>
      <c r="F92" s="534"/>
      <c r="G92" s="534"/>
      <c r="H92" s="534"/>
      <c r="I92" s="534"/>
      <c r="J92" s="484"/>
    </row>
    <row r="93" spans="1:10" x14ac:dyDescent="0.2">
      <c r="A93" s="482"/>
      <c r="B93" s="534"/>
      <c r="C93" s="534"/>
      <c r="D93" s="534"/>
      <c r="E93" s="534"/>
      <c r="F93" s="534"/>
      <c r="G93" s="534"/>
      <c r="H93" s="534"/>
      <c r="I93" s="534"/>
      <c r="J93" s="484"/>
    </row>
    <row r="94" spans="1:10" x14ac:dyDescent="0.2">
      <c r="A94" s="482"/>
      <c r="B94" s="534"/>
      <c r="C94" s="534"/>
      <c r="D94" s="534"/>
      <c r="E94" s="534"/>
      <c r="F94" s="534"/>
      <c r="G94" s="534"/>
      <c r="H94" s="534"/>
      <c r="I94" s="534"/>
      <c r="J94" s="484"/>
    </row>
    <row r="95" spans="1:10" x14ac:dyDescent="0.2">
      <c r="A95" s="482"/>
      <c r="B95" s="534"/>
      <c r="C95" s="534"/>
      <c r="D95" s="534"/>
      <c r="E95" s="534"/>
      <c r="F95" s="534"/>
      <c r="G95" s="534"/>
      <c r="H95" s="534"/>
      <c r="I95" s="534"/>
      <c r="J95" s="484"/>
    </row>
    <row r="96" spans="1:10" x14ac:dyDescent="0.2">
      <c r="A96" s="482"/>
      <c r="B96" s="534"/>
      <c r="C96" s="534"/>
      <c r="D96" s="534"/>
      <c r="E96" s="534"/>
      <c r="F96" s="534"/>
      <c r="G96" s="534"/>
      <c r="H96" s="534"/>
      <c r="I96" s="534"/>
      <c r="J96" s="484"/>
    </row>
    <row r="97" spans="1:10" x14ac:dyDescent="0.2">
      <c r="A97" s="482"/>
      <c r="B97" s="534"/>
      <c r="C97" s="534"/>
      <c r="D97" s="534"/>
      <c r="E97" s="534"/>
      <c r="F97" s="534"/>
      <c r="G97" s="534"/>
      <c r="H97" s="534"/>
      <c r="I97" s="534"/>
      <c r="J97" s="484"/>
    </row>
    <row r="98" spans="1:10" x14ac:dyDescent="0.2">
      <c r="A98" s="482"/>
      <c r="B98" s="534"/>
      <c r="C98" s="534"/>
      <c r="D98" s="534"/>
      <c r="E98" s="534"/>
      <c r="F98" s="534"/>
      <c r="G98" s="534"/>
      <c r="H98" s="534"/>
      <c r="I98" s="534"/>
      <c r="J98" s="484"/>
    </row>
    <row r="99" spans="1:10" x14ac:dyDescent="0.2">
      <c r="A99" s="482"/>
      <c r="B99" s="534"/>
      <c r="C99" s="534"/>
      <c r="D99" s="534"/>
      <c r="E99" s="534"/>
      <c r="F99" s="534"/>
      <c r="G99" s="534"/>
      <c r="H99" s="534"/>
      <c r="I99" s="534"/>
      <c r="J99" s="484"/>
    </row>
    <row r="100" spans="1:10" x14ac:dyDescent="0.2">
      <c r="A100" s="482"/>
      <c r="B100" s="534"/>
      <c r="C100" s="534"/>
      <c r="D100" s="534"/>
      <c r="E100" s="534"/>
      <c r="F100" s="534"/>
      <c r="G100" s="534"/>
      <c r="H100" s="534"/>
      <c r="I100" s="534"/>
      <c r="J100" s="484"/>
    </row>
    <row r="101" spans="1:10" x14ac:dyDescent="0.2">
      <c r="A101" s="482"/>
      <c r="B101" s="534"/>
      <c r="C101" s="534"/>
      <c r="D101" s="534"/>
      <c r="E101" s="534"/>
      <c r="F101" s="534"/>
      <c r="G101" s="534"/>
      <c r="H101" s="534"/>
      <c r="I101" s="534"/>
      <c r="J101" s="484"/>
    </row>
    <row r="102" spans="1:10" x14ac:dyDescent="0.2">
      <c r="A102" s="482"/>
      <c r="B102" s="534"/>
      <c r="C102" s="534"/>
      <c r="D102" s="534"/>
      <c r="E102" s="534"/>
      <c r="F102" s="534"/>
      <c r="G102" s="534"/>
      <c r="H102" s="534"/>
      <c r="I102" s="534"/>
      <c r="J102" s="484"/>
    </row>
    <row r="103" spans="1:10" x14ac:dyDescent="0.2">
      <c r="A103" s="482"/>
      <c r="B103" s="534"/>
      <c r="C103" s="534"/>
      <c r="D103" s="534"/>
      <c r="E103" s="534"/>
      <c r="F103" s="534"/>
      <c r="G103" s="534"/>
      <c r="H103" s="534"/>
      <c r="I103" s="534"/>
      <c r="J103" s="484"/>
    </row>
    <row r="104" spans="1:10" x14ac:dyDescent="0.2">
      <c r="A104" s="482"/>
      <c r="B104" s="534"/>
      <c r="C104" s="534"/>
      <c r="D104" s="534"/>
      <c r="E104" s="534"/>
      <c r="F104" s="534"/>
      <c r="G104" s="534"/>
      <c r="H104" s="534"/>
      <c r="I104" s="534"/>
      <c r="J104" s="484"/>
    </row>
    <row r="105" spans="1:10" x14ac:dyDescent="0.2">
      <c r="A105" s="482"/>
      <c r="B105" s="534"/>
      <c r="C105" s="534"/>
      <c r="D105" s="534"/>
      <c r="E105" s="534"/>
      <c r="F105" s="534"/>
      <c r="G105" s="534"/>
      <c r="H105" s="534"/>
      <c r="I105" s="534"/>
      <c r="J105" s="484"/>
    </row>
    <row r="106" spans="1:10" x14ac:dyDescent="0.2">
      <c r="A106" s="482"/>
      <c r="B106" s="534"/>
      <c r="C106" s="534"/>
      <c r="D106" s="534"/>
      <c r="E106" s="534"/>
      <c r="F106" s="534"/>
      <c r="G106" s="534"/>
      <c r="H106" s="534"/>
      <c r="I106" s="534"/>
      <c r="J106" s="484"/>
    </row>
    <row r="107" spans="1:10" x14ac:dyDescent="0.2">
      <c r="A107" s="482"/>
      <c r="B107" s="534"/>
      <c r="C107" s="534"/>
      <c r="D107" s="534"/>
      <c r="E107" s="534"/>
      <c r="F107" s="534"/>
      <c r="G107" s="534"/>
      <c r="H107" s="534"/>
      <c r="I107" s="534"/>
      <c r="J107" s="484"/>
    </row>
    <row r="108" spans="1:10" x14ac:dyDescent="0.2">
      <c r="A108" s="482"/>
      <c r="B108" s="534"/>
      <c r="C108" s="534"/>
      <c r="D108" s="534"/>
      <c r="E108" s="534"/>
      <c r="F108" s="534"/>
      <c r="G108" s="534"/>
      <c r="H108" s="534"/>
      <c r="I108" s="534"/>
      <c r="J108" s="484"/>
    </row>
    <row r="109" spans="1:10" x14ac:dyDescent="0.2">
      <c r="A109" s="482"/>
      <c r="B109" s="534"/>
      <c r="C109" s="534"/>
      <c r="D109" s="534"/>
      <c r="E109" s="534"/>
      <c r="F109" s="534"/>
      <c r="G109" s="534"/>
      <c r="H109" s="534"/>
      <c r="I109" s="534"/>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Marin</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8"/>
      <c r="F115" s="529"/>
      <c r="G115" s="529"/>
      <c r="H115" s="529"/>
      <c r="I115" s="529"/>
      <c r="J115" s="530"/>
    </row>
    <row r="116" spans="1:10" x14ac:dyDescent="0.2">
      <c r="A116" s="497" t="s">
        <v>853</v>
      </c>
      <c r="B116" s="498"/>
      <c r="C116" s="498"/>
      <c r="D116" s="499"/>
      <c r="E116" s="531"/>
      <c r="F116" s="532"/>
      <c r="G116" s="532"/>
      <c r="H116" s="532"/>
      <c r="I116" s="532"/>
      <c r="J116" s="533"/>
    </row>
    <row r="117" spans="1:10" x14ac:dyDescent="0.2">
      <c r="A117" s="525" t="s">
        <v>808</v>
      </c>
      <c r="B117" s="526"/>
      <c r="C117" s="526"/>
      <c r="D117" s="527"/>
      <c r="E117" s="535"/>
      <c r="F117" s="536"/>
      <c r="G117" s="536"/>
      <c r="H117" s="536"/>
      <c r="I117" s="536"/>
      <c r="J117" s="537"/>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534"/>
      <c r="C135" s="534"/>
      <c r="D135" s="534"/>
      <c r="E135" s="534"/>
      <c r="F135" s="534"/>
      <c r="G135" s="534"/>
      <c r="H135" s="534"/>
      <c r="I135" s="534"/>
      <c r="J135" s="484"/>
    </row>
    <row r="136" spans="1:10" x14ac:dyDescent="0.2">
      <c r="A136" s="482"/>
      <c r="B136" s="534"/>
      <c r="C136" s="534"/>
      <c r="D136" s="534"/>
      <c r="E136" s="534"/>
      <c r="F136" s="534"/>
      <c r="G136" s="534"/>
      <c r="H136" s="534"/>
      <c r="I136" s="534"/>
      <c r="J136" s="484"/>
    </row>
    <row r="137" spans="1:10" x14ac:dyDescent="0.2">
      <c r="A137" s="482"/>
      <c r="B137" s="534"/>
      <c r="C137" s="534"/>
      <c r="D137" s="534"/>
      <c r="E137" s="534"/>
      <c r="F137" s="534"/>
      <c r="G137" s="534"/>
      <c r="H137" s="534"/>
      <c r="I137" s="534"/>
      <c r="J137" s="484"/>
    </row>
    <row r="138" spans="1:10" x14ac:dyDescent="0.2">
      <c r="A138" s="482"/>
      <c r="B138" s="534"/>
      <c r="C138" s="534"/>
      <c r="D138" s="534"/>
      <c r="E138" s="534"/>
      <c r="F138" s="534"/>
      <c r="G138" s="534"/>
      <c r="H138" s="534"/>
      <c r="I138" s="534"/>
      <c r="J138" s="484"/>
    </row>
    <row r="139" spans="1:10" x14ac:dyDescent="0.2">
      <c r="A139" s="482"/>
      <c r="B139" s="534"/>
      <c r="C139" s="534"/>
      <c r="D139" s="534"/>
      <c r="E139" s="534"/>
      <c r="F139" s="534"/>
      <c r="G139" s="534"/>
      <c r="H139" s="534"/>
      <c r="I139" s="534"/>
      <c r="J139" s="484"/>
    </row>
    <row r="140" spans="1:10" x14ac:dyDescent="0.2">
      <c r="A140" s="482"/>
      <c r="B140" s="534"/>
      <c r="C140" s="534"/>
      <c r="D140" s="534"/>
      <c r="E140" s="534"/>
      <c r="F140" s="534"/>
      <c r="G140" s="534"/>
      <c r="H140" s="534"/>
      <c r="I140" s="534"/>
      <c r="J140" s="484"/>
    </row>
    <row r="141" spans="1:10" x14ac:dyDescent="0.2">
      <c r="A141" s="482"/>
      <c r="B141" s="534"/>
      <c r="C141" s="534"/>
      <c r="D141" s="534"/>
      <c r="E141" s="534"/>
      <c r="F141" s="534"/>
      <c r="G141" s="534"/>
      <c r="H141" s="534"/>
      <c r="I141" s="534"/>
      <c r="J141" s="484"/>
    </row>
    <row r="142" spans="1:10" x14ac:dyDescent="0.2">
      <c r="A142" s="482"/>
      <c r="B142" s="534"/>
      <c r="C142" s="534"/>
      <c r="D142" s="534"/>
      <c r="E142" s="534"/>
      <c r="F142" s="534"/>
      <c r="G142" s="534"/>
      <c r="H142" s="534"/>
      <c r="I142" s="534"/>
      <c r="J142" s="484"/>
    </row>
    <row r="143" spans="1:10" x14ac:dyDescent="0.2">
      <c r="A143" s="482"/>
      <c r="B143" s="534"/>
      <c r="C143" s="534"/>
      <c r="D143" s="534"/>
      <c r="E143" s="534"/>
      <c r="F143" s="534"/>
      <c r="G143" s="534"/>
      <c r="H143" s="534"/>
      <c r="I143" s="534"/>
      <c r="J143" s="484"/>
    </row>
    <row r="144" spans="1:10" x14ac:dyDescent="0.2">
      <c r="A144" s="482"/>
      <c r="B144" s="534"/>
      <c r="C144" s="534"/>
      <c r="D144" s="534"/>
      <c r="E144" s="534"/>
      <c r="F144" s="534"/>
      <c r="G144" s="534"/>
      <c r="H144" s="534"/>
      <c r="I144" s="534"/>
      <c r="J144" s="484"/>
    </row>
    <row r="145" spans="1:10" x14ac:dyDescent="0.2">
      <c r="A145" s="482"/>
      <c r="B145" s="534"/>
      <c r="C145" s="534"/>
      <c r="D145" s="534"/>
      <c r="E145" s="534"/>
      <c r="F145" s="534"/>
      <c r="G145" s="534"/>
      <c r="H145" s="534"/>
      <c r="I145" s="534"/>
      <c r="J145" s="484"/>
    </row>
    <row r="146" spans="1:10" x14ac:dyDescent="0.2">
      <c r="A146" s="482"/>
      <c r="B146" s="534"/>
      <c r="C146" s="534"/>
      <c r="D146" s="534"/>
      <c r="E146" s="534"/>
      <c r="F146" s="534"/>
      <c r="G146" s="534"/>
      <c r="H146" s="534"/>
      <c r="I146" s="534"/>
      <c r="J146" s="484"/>
    </row>
    <row r="147" spans="1:10" x14ac:dyDescent="0.2">
      <c r="A147" s="482"/>
      <c r="B147" s="534"/>
      <c r="C147" s="534"/>
      <c r="D147" s="534"/>
      <c r="E147" s="534"/>
      <c r="F147" s="534"/>
      <c r="G147" s="534"/>
      <c r="H147" s="534"/>
      <c r="I147" s="534"/>
      <c r="J147" s="484"/>
    </row>
    <row r="148" spans="1:10" x14ac:dyDescent="0.2">
      <c r="A148" s="482"/>
      <c r="B148" s="534"/>
      <c r="C148" s="534"/>
      <c r="D148" s="534"/>
      <c r="E148" s="534"/>
      <c r="F148" s="534"/>
      <c r="G148" s="534"/>
      <c r="H148" s="534"/>
      <c r="I148" s="534"/>
      <c r="J148" s="484"/>
    </row>
    <row r="149" spans="1:10" x14ac:dyDescent="0.2">
      <c r="A149" s="482"/>
      <c r="B149" s="534"/>
      <c r="C149" s="534"/>
      <c r="D149" s="534"/>
      <c r="E149" s="534"/>
      <c r="F149" s="534"/>
      <c r="G149" s="534"/>
      <c r="H149" s="534"/>
      <c r="I149" s="534"/>
      <c r="J149" s="484"/>
    </row>
    <row r="150" spans="1:10" x14ac:dyDescent="0.2">
      <c r="A150" s="482"/>
      <c r="B150" s="534"/>
      <c r="C150" s="534"/>
      <c r="D150" s="534"/>
      <c r="E150" s="534"/>
      <c r="F150" s="534"/>
      <c r="G150" s="534"/>
      <c r="H150" s="534"/>
      <c r="I150" s="534"/>
      <c r="J150" s="484"/>
    </row>
    <row r="151" spans="1:10" x14ac:dyDescent="0.2">
      <c r="A151" s="482"/>
      <c r="B151" s="534"/>
      <c r="C151" s="534"/>
      <c r="D151" s="534"/>
      <c r="E151" s="534"/>
      <c r="F151" s="534"/>
      <c r="G151" s="534"/>
      <c r="H151" s="534"/>
      <c r="I151" s="534"/>
      <c r="J151" s="484"/>
    </row>
    <row r="152" spans="1:10" x14ac:dyDescent="0.2">
      <c r="A152" s="482"/>
      <c r="B152" s="534"/>
      <c r="C152" s="534"/>
      <c r="D152" s="534"/>
      <c r="E152" s="534"/>
      <c r="F152" s="534"/>
      <c r="G152" s="534"/>
      <c r="H152" s="534"/>
      <c r="I152" s="534"/>
      <c r="J152" s="484"/>
    </row>
    <row r="153" spans="1:10" x14ac:dyDescent="0.2">
      <c r="A153" s="482"/>
      <c r="B153" s="534"/>
      <c r="C153" s="534"/>
      <c r="D153" s="534"/>
      <c r="E153" s="534"/>
      <c r="F153" s="534"/>
      <c r="G153" s="534"/>
      <c r="H153" s="534"/>
      <c r="I153" s="534"/>
      <c r="J153" s="484"/>
    </row>
    <row r="154" spans="1:10" x14ac:dyDescent="0.2">
      <c r="A154" s="482"/>
      <c r="B154" s="534"/>
      <c r="C154" s="534"/>
      <c r="D154" s="534"/>
      <c r="E154" s="534"/>
      <c r="F154" s="534"/>
      <c r="G154" s="534"/>
      <c r="H154" s="534"/>
      <c r="I154" s="534"/>
      <c r="J154" s="484"/>
    </row>
    <row r="155" spans="1:10" x14ac:dyDescent="0.2">
      <c r="A155" s="482"/>
      <c r="B155" s="534"/>
      <c r="C155" s="534"/>
      <c r="D155" s="534"/>
      <c r="E155" s="534"/>
      <c r="F155" s="534"/>
      <c r="G155" s="534"/>
      <c r="H155" s="534"/>
      <c r="I155" s="534"/>
      <c r="J155" s="484"/>
    </row>
    <row r="156" spans="1:10" x14ac:dyDescent="0.2">
      <c r="A156" s="482"/>
      <c r="B156" s="534"/>
      <c r="C156" s="534"/>
      <c r="D156" s="534"/>
      <c r="E156" s="534"/>
      <c r="F156" s="534"/>
      <c r="G156" s="534"/>
      <c r="H156" s="534"/>
      <c r="I156" s="534"/>
      <c r="J156" s="484"/>
    </row>
    <row r="157" spans="1:10" x14ac:dyDescent="0.2">
      <c r="A157" s="482"/>
      <c r="B157" s="534"/>
      <c r="C157" s="534"/>
      <c r="D157" s="534"/>
      <c r="E157" s="534"/>
      <c r="F157" s="534"/>
      <c r="G157" s="534"/>
      <c r="H157" s="534"/>
      <c r="I157" s="534"/>
      <c r="J157" s="484"/>
    </row>
    <row r="158" spans="1:10" x14ac:dyDescent="0.2">
      <c r="A158" s="482"/>
      <c r="B158" s="534"/>
      <c r="C158" s="534"/>
      <c r="D158" s="534"/>
      <c r="E158" s="534"/>
      <c r="F158" s="534"/>
      <c r="G158" s="534"/>
      <c r="H158" s="534"/>
      <c r="I158" s="534"/>
      <c r="J158" s="484"/>
    </row>
    <row r="159" spans="1:10" x14ac:dyDescent="0.2">
      <c r="A159" s="482"/>
      <c r="B159" s="534"/>
      <c r="C159" s="534"/>
      <c r="D159" s="534"/>
      <c r="E159" s="534"/>
      <c r="F159" s="534"/>
      <c r="G159" s="534"/>
      <c r="H159" s="534"/>
      <c r="I159" s="534"/>
      <c r="J159" s="484"/>
    </row>
    <row r="160" spans="1:10" x14ac:dyDescent="0.2">
      <c r="A160" s="482"/>
      <c r="B160" s="534"/>
      <c r="C160" s="534"/>
      <c r="D160" s="534"/>
      <c r="E160" s="534"/>
      <c r="F160" s="534"/>
      <c r="G160" s="534"/>
      <c r="H160" s="534"/>
      <c r="I160" s="534"/>
      <c r="J160" s="484"/>
    </row>
    <row r="161" spans="1:10" x14ac:dyDescent="0.2">
      <c r="A161" s="482"/>
      <c r="B161" s="534"/>
      <c r="C161" s="534"/>
      <c r="D161" s="534"/>
      <c r="E161" s="534"/>
      <c r="F161" s="534"/>
      <c r="G161" s="534"/>
      <c r="H161" s="534"/>
      <c r="I161" s="534"/>
      <c r="J161" s="484"/>
    </row>
    <row r="162" spans="1:10" x14ac:dyDescent="0.2">
      <c r="A162" s="482"/>
      <c r="B162" s="534"/>
      <c r="C162" s="534"/>
      <c r="D162" s="534"/>
      <c r="E162" s="534"/>
      <c r="F162" s="534"/>
      <c r="G162" s="534"/>
      <c r="H162" s="534"/>
      <c r="I162" s="534"/>
      <c r="J162" s="484"/>
    </row>
    <row r="163" spans="1:10" x14ac:dyDescent="0.2">
      <c r="A163" s="482"/>
      <c r="B163" s="534"/>
      <c r="C163" s="534"/>
      <c r="D163" s="534"/>
      <c r="E163" s="534"/>
      <c r="F163" s="534"/>
      <c r="G163" s="534"/>
      <c r="H163" s="534"/>
      <c r="I163" s="534"/>
      <c r="J163" s="484"/>
    </row>
    <row r="164" spans="1:10" x14ac:dyDescent="0.2">
      <c r="A164" s="482"/>
      <c r="B164" s="534"/>
      <c r="C164" s="534"/>
      <c r="D164" s="534"/>
      <c r="E164" s="534"/>
      <c r="F164" s="534"/>
      <c r="G164" s="534"/>
      <c r="H164" s="534"/>
      <c r="I164" s="534"/>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Marin</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8"/>
      <c r="F170" s="529"/>
      <c r="G170" s="529"/>
      <c r="H170" s="529"/>
      <c r="I170" s="529"/>
      <c r="J170" s="530"/>
    </row>
    <row r="171" spans="1:10" x14ac:dyDescent="0.2">
      <c r="A171" s="497" t="s">
        <v>853</v>
      </c>
      <c r="B171" s="498"/>
      <c r="C171" s="498"/>
      <c r="D171" s="499"/>
      <c r="E171" s="531"/>
      <c r="F171" s="532"/>
      <c r="G171" s="532"/>
      <c r="H171" s="532"/>
      <c r="I171" s="532"/>
      <c r="J171" s="533"/>
    </row>
    <row r="172" spans="1:10" x14ac:dyDescent="0.2">
      <c r="A172" s="525" t="s">
        <v>808</v>
      </c>
      <c r="B172" s="526"/>
      <c r="C172" s="526"/>
      <c r="D172" s="527"/>
      <c r="E172" s="535"/>
      <c r="F172" s="536"/>
      <c r="G172" s="536"/>
      <c r="H172" s="536"/>
      <c r="I172" s="536"/>
      <c r="J172" s="537"/>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534"/>
      <c r="C190" s="534"/>
      <c r="D190" s="534"/>
      <c r="E190" s="534"/>
      <c r="F190" s="534"/>
      <c r="G190" s="534"/>
      <c r="H190" s="534"/>
      <c r="I190" s="534"/>
      <c r="J190" s="484"/>
    </row>
    <row r="191" spans="1:10" x14ac:dyDescent="0.2">
      <c r="A191" s="482"/>
      <c r="B191" s="534"/>
      <c r="C191" s="534"/>
      <c r="D191" s="534"/>
      <c r="E191" s="534"/>
      <c r="F191" s="534"/>
      <c r="G191" s="534"/>
      <c r="H191" s="534"/>
      <c r="I191" s="534"/>
      <c r="J191" s="484"/>
    </row>
    <row r="192" spans="1:10" x14ac:dyDescent="0.2">
      <c r="A192" s="482"/>
      <c r="B192" s="534"/>
      <c r="C192" s="534"/>
      <c r="D192" s="534"/>
      <c r="E192" s="534"/>
      <c r="F192" s="534"/>
      <c r="G192" s="534"/>
      <c r="H192" s="534"/>
      <c r="I192" s="534"/>
      <c r="J192" s="484"/>
    </row>
    <row r="193" spans="1:10" x14ac:dyDescent="0.2">
      <c r="A193" s="482"/>
      <c r="B193" s="534"/>
      <c r="C193" s="534"/>
      <c r="D193" s="534"/>
      <c r="E193" s="534"/>
      <c r="F193" s="534"/>
      <c r="G193" s="534"/>
      <c r="H193" s="534"/>
      <c r="I193" s="534"/>
      <c r="J193" s="484"/>
    </row>
    <row r="194" spans="1:10" x14ac:dyDescent="0.2">
      <c r="A194" s="482"/>
      <c r="B194" s="534"/>
      <c r="C194" s="534"/>
      <c r="D194" s="534"/>
      <c r="E194" s="534"/>
      <c r="F194" s="534"/>
      <c r="G194" s="534"/>
      <c r="H194" s="534"/>
      <c r="I194" s="534"/>
      <c r="J194" s="484"/>
    </row>
    <row r="195" spans="1:10" x14ac:dyDescent="0.2">
      <c r="A195" s="482"/>
      <c r="B195" s="534"/>
      <c r="C195" s="534"/>
      <c r="D195" s="534"/>
      <c r="E195" s="534"/>
      <c r="F195" s="534"/>
      <c r="G195" s="534"/>
      <c r="H195" s="534"/>
      <c r="I195" s="534"/>
      <c r="J195" s="484"/>
    </row>
    <row r="196" spans="1:10" x14ac:dyDescent="0.2">
      <c r="A196" s="482"/>
      <c r="B196" s="534"/>
      <c r="C196" s="534"/>
      <c r="D196" s="534"/>
      <c r="E196" s="534"/>
      <c r="F196" s="534"/>
      <c r="G196" s="534"/>
      <c r="H196" s="534"/>
      <c r="I196" s="534"/>
      <c r="J196" s="484"/>
    </row>
    <row r="197" spans="1:10" x14ac:dyDescent="0.2">
      <c r="A197" s="482"/>
      <c r="B197" s="534"/>
      <c r="C197" s="534"/>
      <c r="D197" s="534"/>
      <c r="E197" s="534"/>
      <c r="F197" s="534"/>
      <c r="G197" s="534"/>
      <c r="H197" s="534"/>
      <c r="I197" s="534"/>
      <c r="J197" s="484"/>
    </row>
    <row r="198" spans="1:10" x14ac:dyDescent="0.2">
      <c r="A198" s="482"/>
      <c r="B198" s="534"/>
      <c r="C198" s="534"/>
      <c r="D198" s="534"/>
      <c r="E198" s="534"/>
      <c r="F198" s="534"/>
      <c r="G198" s="534"/>
      <c r="H198" s="534"/>
      <c r="I198" s="534"/>
      <c r="J198" s="484"/>
    </row>
    <row r="199" spans="1:10" x14ac:dyDescent="0.2">
      <c r="A199" s="482"/>
      <c r="B199" s="534"/>
      <c r="C199" s="534"/>
      <c r="D199" s="534"/>
      <c r="E199" s="534"/>
      <c r="F199" s="534"/>
      <c r="G199" s="534"/>
      <c r="H199" s="534"/>
      <c r="I199" s="534"/>
      <c r="J199" s="484"/>
    </row>
    <row r="200" spans="1:10" x14ac:dyDescent="0.2">
      <c r="A200" s="482"/>
      <c r="B200" s="534"/>
      <c r="C200" s="534"/>
      <c r="D200" s="534"/>
      <c r="E200" s="534"/>
      <c r="F200" s="534"/>
      <c r="G200" s="534"/>
      <c r="H200" s="534"/>
      <c r="I200" s="534"/>
      <c r="J200" s="484"/>
    </row>
    <row r="201" spans="1:10" x14ac:dyDescent="0.2">
      <c r="A201" s="482"/>
      <c r="B201" s="534"/>
      <c r="C201" s="534"/>
      <c r="D201" s="534"/>
      <c r="E201" s="534"/>
      <c r="F201" s="534"/>
      <c r="G201" s="534"/>
      <c r="H201" s="534"/>
      <c r="I201" s="534"/>
      <c r="J201" s="484"/>
    </row>
    <row r="202" spans="1:10" x14ac:dyDescent="0.2">
      <c r="A202" s="482"/>
      <c r="B202" s="534"/>
      <c r="C202" s="534"/>
      <c r="D202" s="534"/>
      <c r="E202" s="534"/>
      <c r="F202" s="534"/>
      <c r="G202" s="534"/>
      <c r="H202" s="534"/>
      <c r="I202" s="534"/>
      <c r="J202" s="484"/>
    </row>
    <row r="203" spans="1:10" x14ac:dyDescent="0.2">
      <c r="A203" s="482"/>
      <c r="B203" s="534"/>
      <c r="C203" s="534"/>
      <c r="D203" s="534"/>
      <c r="E203" s="534"/>
      <c r="F203" s="534"/>
      <c r="G203" s="534"/>
      <c r="H203" s="534"/>
      <c r="I203" s="534"/>
      <c r="J203" s="484"/>
    </row>
    <row r="204" spans="1:10" x14ac:dyDescent="0.2">
      <c r="A204" s="482"/>
      <c r="B204" s="534"/>
      <c r="C204" s="534"/>
      <c r="D204" s="534"/>
      <c r="E204" s="534"/>
      <c r="F204" s="534"/>
      <c r="G204" s="534"/>
      <c r="H204" s="534"/>
      <c r="I204" s="534"/>
      <c r="J204" s="484"/>
    </row>
    <row r="205" spans="1:10" x14ac:dyDescent="0.2">
      <c r="A205" s="482"/>
      <c r="B205" s="534"/>
      <c r="C205" s="534"/>
      <c r="D205" s="534"/>
      <c r="E205" s="534"/>
      <c r="F205" s="534"/>
      <c r="G205" s="534"/>
      <c r="H205" s="534"/>
      <c r="I205" s="534"/>
      <c r="J205" s="484"/>
    </row>
    <row r="206" spans="1:10" x14ac:dyDescent="0.2">
      <c r="A206" s="482"/>
      <c r="B206" s="534"/>
      <c r="C206" s="534"/>
      <c r="D206" s="534"/>
      <c r="E206" s="534"/>
      <c r="F206" s="534"/>
      <c r="G206" s="534"/>
      <c r="H206" s="534"/>
      <c r="I206" s="534"/>
      <c r="J206" s="484"/>
    </row>
    <row r="207" spans="1:10" x14ac:dyDescent="0.2">
      <c r="A207" s="482"/>
      <c r="B207" s="534"/>
      <c r="C207" s="534"/>
      <c r="D207" s="534"/>
      <c r="E207" s="534"/>
      <c r="F207" s="534"/>
      <c r="G207" s="534"/>
      <c r="H207" s="534"/>
      <c r="I207" s="534"/>
      <c r="J207" s="484"/>
    </row>
    <row r="208" spans="1:10" x14ac:dyDescent="0.2">
      <c r="A208" s="482"/>
      <c r="B208" s="534"/>
      <c r="C208" s="534"/>
      <c r="D208" s="534"/>
      <c r="E208" s="534"/>
      <c r="F208" s="534"/>
      <c r="G208" s="534"/>
      <c r="H208" s="534"/>
      <c r="I208" s="534"/>
      <c r="J208" s="484"/>
    </row>
    <row r="209" spans="1:10" x14ac:dyDescent="0.2">
      <c r="A209" s="482"/>
      <c r="B209" s="534"/>
      <c r="C209" s="534"/>
      <c r="D209" s="534"/>
      <c r="E209" s="534"/>
      <c r="F209" s="534"/>
      <c r="G209" s="534"/>
      <c r="H209" s="534"/>
      <c r="I209" s="534"/>
      <c r="J209" s="484"/>
    </row>
    <row r="210" spans="1:10" x14ac:dyDescent="0.2">
      <c r="A210" s="482"/>
      <c r="B210" s="534"/>
      <c r="C210" s="534"/>
      <c r="D210" s="534"/>
      <c r="E210" s="534"/>
      <c r="F210" s="534"/>
      <c r="G210" s="534"/>
      <c r="H210" s="534"/>
      <c r="I210" s="534"/>
      <c r="J210" s="484"/>
    </row>
    <row r="211" spans="1:10" x14ac:dyDescent="0.2">
      <c r="A211" s="482"/>
      <c r="B211" s="534"/>
      <c r="C211" s="534"/>
      <c r="D211" s="534"/>
      <c r="E211" s="534"/>
      <c r="F211" s="534"/>
      <c r="G211" s="534"/>
      <c r="H211" s="534"/>
      <c r="I211" s="534"/>
      <c r="J211" s="484"/>
    </row>
    <row r="212" spans="1:10" x14ac:dyDescent="0.2">
      <c r="A212" s="482"/>
      <c r="B212" s="534"/>
      <c r="C212" s="534"/>
      <c r="D212" s="534"/>
      <c r="E212" s="534"/>
      <c r="F212" s="534"/>
      <c r="G212" s="534"/>
      <c r="H212" s="534"/>
      <c r="I212" s="534"/>
      <c r="J212" s="484"/>
    </row>
    <row r="213" spans="1:10" x14ac:dyDescent="0.2">
      <c r="A213" s="482"/>
      <c r="B213" s="534"/>
      <c r="C213" s="534"/>
      <c r="D213" s="534"/>
      <c r="E213" s="534"/>
      <c r="F213" s="534"/>
      <c r="G213" s="534"/>
      <c r="H213" s="534"/>
      <c r="I213" s="534"/>
      <c r="J213" s="484"/>
    </row>
    <row r="214" spans="1:10" x14ac:dyDescent="0.2">
      <c r="A214" s="482"/>
      <c r="B214" s="534"/>
      <c r="C214" s="534"/>
      <c r="D214" s="534"/>
      <c r="E214" s="534"/>
      <c r="F214" s="534"/>
      <c r="G214" s="534"/>
      <c r="H214" s="534"/>
      <c r="I214" s="534"/>
      <c r="J214" s="484"/>
    </row>
    <row r="215" spans="1:10" x14ac:dyDescent="0.2">
      <c r="A215" s="482"/>
      <c r="B215" s="534"/>
      <c r="C215" s="534"/>
      <c r="D215" s="534"/>
      <c r="E215" s="534"/>
      <c r="F215" s="534"/>
      <c r="G215" s="534"/>
      <c r="H215" s="534"/>
      <c r="I215" s="534"/>
      <c r="J215" s="484"/>
    </row>
    <row r="216" spans="1:10" x14ac:dyDescent="0.2">
      <c r="A216" s="482"/>
      <c r="B216" s="534"/>
      <c r="C216" s="534"/>
      <c r="D216" s="534"/>
      <c r="E216" s="534"/>
      <c r="F216" s="534"/>
      <c r="G216" s="534"/>
      <c r="H216" s="534"/>
      <c r="I216" s="534"/>
      <c r="J216" s="484"/>
    </row>
    <row r="217" spans="1:10" x14ac:dyDescent="0.2">
      <c r="A217" s="482"/>
      <c r="B217" s="534"/>
      <c r="C217" s="534"/>
      <c r="D217" s="534"/>
      <c r="E217" s="534"/>
      <c r="F217" s="534"/>
      <c r="G217" s="534"/>
      <c r="H217" s="534"/>
      <c r="I217" s="534"/>
      <c r="J217" s="484"/>
    </row>
    <row r="218" spans="1:10" x14ac:dyDescent="0.2">
      <c r="A218" s="482"/>
      <c r="B218" s="534"/>
      <c r="C218" s="534"/>
      <c r="D218" s="534"/>
      <c r="E218" s="534"/>
      <c r="F218" s="534"/>
      <c r="G218" s="534"/>
      <c r="H218" s="534"/>
      <c r="I218" s="534"/>
      <c r="J218" s="484"/>
    </row>
    <row r="219" spans="1:10" x14ac:dyDescent="0.2">
      <c r="A219" s="482"/>
      <c r="B219" s="534"/>
      <c r="C219" s="534"/>
      <c r="D219" s="534"/>
      <c r="E219" s="534"/>
      <c r="F219" s="534"/>
      <c r="G219" s="534"/>
      <c r="H219" s="534"/>
      <c r="I219" s="534"/>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Marin</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8"/>
      <c r="F225" s="529"/>
      <c r="G225" s="529"/>
      <c r="H225" s="529"/>
      <c r="I225" s="529"/>
      <c r="J225" s="530"/>
    </row>
    <row r="226" spans="1:10" x14ac:dyDescent="0.2">
      <c r="A226" s="497" t="s">
        <v>853</v>
      </c>
      <c r="B226" s="498"/>
      <c r="C226" s="498"/>
      <c r="D226" s="499"/>
      <c r="E226" s="531"/>
      <c r="F226" s="532"/>
      <c r="G226" s="532"/>
      <c r="H226" s="532"/>
      <c r="I226" s="532"/>
      <c r="J226" s="533"/>
    </row>
    <row r="227" spans="1:10" x14ac:dyDescent="0.2">
      <c r="A227" s="525" t="s">
        <v>808</v>
      </c>
      <c r="B227" s="526"/>
      <c r="C227" s="526"/>
      <c r="D227" s="527"/>
      <c r="E227" s="535"/>
      <c r="F227" s="536"/>
      <c r="G227" s="536"/>
      <c r="H227" s="536"/>
      <c r="I227" s="536"/>
      <c r="J227" s="537"/>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534"/>
      <c r="C245" s="534"/>
      <c r="D245" s="534"/>
      <c r="E245" s="534"/>
      <c r="F245" s="534"/>
      <c r="G245" s="534"/>
      <c r="H245" s="534"/>
      <c r="I245" s="534"/>
      <c r="J245" s="484"/>
    </row>
    <row r="246" spans="1:10" x14ac:dyDescent="0.2">
      <c r="A246" s="482"/>
      <c r="B246" s="534"/>
      <c r="C246" s="534"/>
      <c r="D246" s="534"/>
      <c r="E246" s="534"/>
      <c r="F246" s="534"/>
      <c r="G246" s="534"/>
      <c r="H246" s="534"/>
      <c r="I246" s="534"/>
      <c r="J246" s="484"/>
    </row>
    <row r="247" spans="1:10" x14ac:dyDescent="0.2">
      <c r="A247" s="482"/>
      <c r="B247" s="534"/>
      <c r="C247" s="534"/>
      <c r="D247" s="534"/>
      <c r="E247" s="534"/>
      <c r="F247" s="534"/>
      <c r="G247" s="534"/>
      <c r="H247" s="534"/>
      <c r="I247" s="534"/>
      <c r="J247" s="484"/>
    </row>
    <row r="248" spans="1:10" x14ac:dyDescent="0.2">
      <c r="A248" s="482"/>
      <c r="B248" s="534"/>
      <c r="C248" s="534"/>
      <c r="D248" s="534"/>
      <c r="E248" s="534"/>
      <c r="F248" s="534"/>
      <c r="G248" s="534"/>
      <c r="H248" s="534"/>
      <c r="I248" s="534"/>
      <c r="J248" s="484"/>
    </row>
    <row r="249" spans="1:10" x14ac:dyDescent="0.2">
      <c r="A249" s="482"/>
      <c r="B249" s="534"/>
      <c r="C249" s="534"/>
      <c r="D249" s="534"/>
      <c r="E249" s="534"/>
      <c r="F249" s="534"/>
      <c r="G249" s="534"/>
      <c r="H249" s="534"/>
      <c r="I249" s="534"/>
      <c r="J249" s="484"/>
    </row>
    <row r="250" spans="1:10" x14ac:dyDescent="0.2">
      <c r="A250" s="482"/>
      <c r="B250" s="534"/>
      <c r="C250" s="534"/>
      <c r="D250" s="534"/>
      <c r="E250" s="534"/>
      <c r="F250" s="534"/>
      <c r="G250" s="534"/>
      <c r="H250" s="534"/>
      <c r="I250" s="534"/>
      <c r="J250" s="484"/>
    </row>
    <row r="251" spans="1:10" x14ac:dyDescent="0.2">
      <c r="A251" s="482"/>
      <c r="B251" s="534"/>
      <c r="C251" s="534"/>
      <c r="D251" s="534"/>
      <c r="E251" s="534"/>
      <c r="F251" s="534"/>
      <c r="G251" s="534"/>
      <c r="H251" s="534"/>
      <c r="I251" s="534"/>
      <c r="J251" s="484"/>
    </row>
    <row r="252" spans="1:10" x14ac:dyDescent="0.2">
      <c r="A252" s="482"/>
      <c r="B252" s="534"/>
      <c r="C252" s="534"/>
      <c r="D252" s="534"/>
      <c r="E252" s="534"/>
      <c r="F252" s="534"/>
      <c r="G252" s="534"/>
      <c r="H252" s="534"/>
      <c r="I252" s="534"/>
      <c r="J252" s="484"/>
    </row>
    <row r="253" spans="1:10" x14ac:dyDescent="0.2">
      <c r="A253" s="482"/>
      <c r="B253" s="534"/>
      <c r="C253" s="534"/>
      <c r="D253" s="534"/>
      <c r="E253" s="534"/>
      <c r="F253" s="534"/>
      <c r="G253" s="534"/>
      <c r="H253" s="534"/>
      <c r="I253" s="534"/>
      <c r="J253" s="484"/>
    </row>
    <row r="254" spans="1:10" x14ac:dyDescent="0.2">
      <c r="A254" s="482"/>
      <c r="B254" s="534"/>
      <c r="C254" s="534"/>
      <c r="D254" s="534"/>
      <c r="E254" s="534"/>
      <c r="F254" s="534"/>
      <c r="G254" s="534"/>
      <c r="H254" s="534"/>
      <c r="I254" s="534"/>
      <c r="J254" s="484"/>
    </row>
    <row r="255" spans="1:10" x14ac:dyDescent="0.2">
      <c r="A255" s="482"/>
      <c r="B255" s="534"/>
      <c r="C255" s="534"/>
      <c r="D255" s="534"/>
      <c r="E255" s="534"/>
      <c r="F255" s="534"/>
      <c r="G255" s="534"/>
      <c r="H255" s="534"/>
      <c r="I255" s="534"/>
      <c r="J255" s="484"/>
    </row>
    <row r="256" spans="1:10" x14ac:dyDescent="0.2">
      <c r="A256" s="482"/>
      <c r="B256" s="534"/>
      <c r="C256" s="534"/>
      <c r="D256" s="534"/>
      <c r="E256" s="534"/>
      <c r="F256" s="534"/>
      <c r="G256" s="534"/>
      <c r="H256" s="534"/>
      <c r="I256" s="534"/>
      <c r="J256" s="484"/>
    </row>
    <row r="257" spans="1:10" x14ac:dyDescent="0.2">
      <c r="A257" s="482"/>
      <c r="B257" s="534"/>
      <c r="C257" s="534"/>
      <c r="D257" s="534"/>
      <c r="E257" s="534"/>
      <c r="F257" s="534"/>
      <c r="G257" s="534"/>
      <c r="H257" s="534"/>
      <c r="I257" s="534"/>
      <c r="J257" s="484"/>
    </row>
    <row r="258" spans="1:10" x14ac:dyDescent="0.2">
      <c r="A258" s="482"/>
      <c r="B258" s="534"/>
      <c r="C258" s="534"/>
      <c r="D258" s="534"/>
      <c r="E258" s="534"/>
      <c r="F258" s="534"/>
      <c r="G258" s="534"/>
      <c r="H258" s="534"/>
      <c r="I258" s="534"/>
      <c r="J258" s="484"/>
    </row>
    <row r="259" spans="1:10" x14ac:dyDescent="0.2">
      <c r="A259" s="482"/>
      <c r="B259" s="534"/>
      <c r="C259" s="534"/>
      <c r="D259" s="534"/>
      <c r="E259" s="534"/>
      <c r="F259" s="534"/>
      <c r="G259" s="534"/>
      <c r="H259" s="534"/>
      <c r="I259" s="534"/>
      <c r="J259" s="484"/>
    </row>
    <row r="260" spans="1:10" x14ac:dyDescent="0.2">
      <c r="A260" s="482"/>
      <c r="B260" s="534"/>
      <c r="C260" s="534"/>
      <c r="D260" s="534"/>
      <c r="E260" s="534"/>
      <c r="F260" s="534"/>
      <c r="G260" s="534"/>
      <c r="H260" s="534"/>
      <c r="I260" s="534"/>
      <c r="J260" s="484"/>
    </row>
    <row r="261" spans="1:10" x14ac:dyDescent="0.2">
      <c r="A261" s="482"/>
      <c r="B261" s="534"/>
      <c r="C261" s="534"/>
      <c r="D261" s="534"/>
      <c r="E261" s="534"/>
      <c r="F261" s="534"/>
      <c r="G261" s="534"/>
      <c r="H261" s="534"/>
      <c r="I261" s="534"/>
      <c r="J261" s="484"/>
    </row>
    <row r="262" spans="1:10" x14ac:dyDescent="0.2">
      <c r="A262" s="482"/>
      <c r="B262" s="534"/>
      <c r="C262" s="534"/>
      <c r="D262" s="534"/>
      <c r="E262" s="534"/>
      <c r="F262" s="534"/>
      <c r="G262" s="534"/>
      <c r="H262" s="534"/>
      <c r="I262" s="534"/>
      <c r="J262" s="484"/>
    </row>
    <row r="263" spans="1:10" x14ac:dyDescent="0.2">
      <c r="A263" s="482"/>
      <c r="B263" s="534"/>
      <c r="C263" s="534"/>
      <c r="D263" s="534"/>
      <c r="E263" s="534"/>
      <c r="F263" s="534"/>
      <c r="G263" s="534"/>
      <c r="H263" s="534"/>
      <c r="I263" s="534"/>
      <c r="J263" s="484"/>
    </row>
    <row r="264" spans="1:10" x14ac:dyDescent="0.2">
      <c r="A264" s="482"/>
      <c r="B264" s="534"/>
      <c r="C264" s="534"/>
      <c r="D264" s="534"/>
      <c r="E264" s="534"/>
      <c r="F264" s="534"/>
      <c r="G264" s="534"/>
      <c r="H264" s="534"/>
      <c r="I264" s="534"/>
      <c r="J264" s="484"/>
    </row>
    <row r="265" spans="1:10" x14ac:dyDescent="0.2">
      <c r="A265" s="482"/>
      <c r="B265" s="534"/>
      <c r="C265" s="534"/>
      <c r="D265" s="534"/>
      <c r="E265" s="534"/>
      <c r="F265" s="534"/>
      <c r="G265" s="534"/>
      <c r="H265" s="534"/>
      <c r="I265" s="534"/>
      <c r="J265" s="484"/>
    </row>
    <row r="266" spans="1:10" x14ac:dyDescent="0.2">
      <c r="A266" s="482"/>
      <c r="B266" s="534"/>
      <c r="C266" s="534"/>
      <c r="D266" s="534"/>
      <c r="E266" s="534"/>
      <c r="F266" s="534"/>
      <c r="G266" s="534"/>
      <c r="H266" s="534"/>
      <c r="I266" s="534"/>
      <c r="J266" s="484"/>
    </row>
    <row r="267" spans="1:10" x14ac:dyDescent="0.2">
      <c r="A267" s="482"/>
      <c r="B267" s="534"/>
      <c r="C267" s="534"/>
      <c r="D267" s="534"/>
      <c r="E267" s="534"/>
      <c r="F267" s="534"/>
      <c r="G267" s="534"/>
      <c r="H267" s="534"/>
      <c r="I267" s="534"/>
      <c r="J267" s="484"/>
    </row>
    <row r="268" spans="1:10" x14ac:dyDescent="0.2">
      <c r="A268" s="482"/>
      <c r="B268" s="534"/>
      <c r="C268" s="534"/>
      <c r="D268" s="534"/>
      <c r="E268" s="534"/>
      <c r="F268" s="534"/>
      <c r="G268" s="534"/>
      <c r="H268" s="534"/>
      <c r="I268" s="534"/>
      <c r="J268" s="484"/>
    </row>
    <row r="269" spans="1:10" x14ac:dyDescent="0.2">
      <c r="A269" s="482"/>
      <c r="B269" s="534"/>
      <c r="C269" s="534"/>
      <c r="D269" s="534"/>
      <c r="E269" s="534"/>
      <c r="F269" s="534"/>
      <c r="G269" s="534"/>
      <c r="H269" s="534"/>
      <c r="I269" s="534"/>
      <c r="J269" s="484"/>
    </row>
    <row r="270" spans="1:10" x14ac:dyDescent="0.2">
      <c r="A270" s="482"/>
      <c r="B270" s="534"/>
      <c r="C270" s="534"/>
      <c r="D270" s="534"/>
      <c r="E270" s="534"/>
      <c r="F270" s="534"/>
      <c r="G270" s="534"/>
      <c r="H270" s="534"/>
      <c r="I270" s="534"/>
      <c r="J270" s="484"/>
    </row>
    <row r="271" spans="1:10" x14ac:dyDescent="0.2">
      <c r="A271" s="482"/>
      <c r="B271" s="534"/>
      <c r="C271" s="534"/>
      <c r="D271" s="534"/>
      <c r="E271" s="534"/>
      <c r="F271" s="534"/>
      <c r="G271" s="534"/>
      <c r="H271" s="534"/>
      <c r="I271" s="534"/>
      <c r="J271" s="484"/>
    </row>
    <row r="272" spans="1:10" x14ac:dyDescent="0.2">
      <c r="A272" s="482"/>
      <c r="B272" s="534"/>
      <c r="C272" s="534"/>
      <c r="D272" s="534"/>
      <c r="E272" s="534"/>
      <c r="F272" s="534"/>
      <c r="G272" s="534"/>
      <c r="H272" s="534"/>
      <c r="I272" s="534"/>
      <c r="J272" s="484"/>
    </row>
    <row r="273" spans="1:10" x14ac:dyDescent="0.2">
      <c r="A273" s="482"/>
      <c r="B273" s="534"/>
      <c r="C273" s="534"/>
      <c r="D273" s="534"/>
      <c r="E273" s="534"/>
      <c r="F273" s="534"/>
      <c r="G273" s="534"/>
      <c r="H273" s="534"/>
      <c r="I273" s="534"/>
      <c r="J273" s="484"/>
    </row>
    <row r="274" spans="1:10" x14ac:dyDescent="0.2">
      <c r="A274" s="482"/>
      <c r="B274" s="534"/>
      <c r="C274" s="534"/>
      <c r="D274" s="534"/>
      <c r="E274" s="534"/>
      <c r="F274" s="534"/>
      <c r="G274" s="534"/>
      <c r="H274" s="534"/>
      <c r="I274" s="534"/>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Marin</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0"/>
      <c r="C280" s="520"/>
      <c r="D280" s="521"/>
      <c r="E280" s="528"/>
      <c r="F280" s="529"/>
      <c r="G280" s="529"/>
      <c r="H280" s="529"/>
      <c r="I280" s="529"/>
      <c r="J280" s="530"/>
    </row>
    <row r="281" spans="1:10" ht="13.15" customHeight="1" x14ac:dyDescent="0.2">
      <c r="A281" s="497" t="s">
        <v>853</v>
      </c>
      <c r="B281" s="498"/>
      <c r="C281" s="498"/>
      <c r="D281" s="499"/>
      <c r="E281" s="531"/>
      <c r="F281" s="532"/>
      <c r="G281" s="532"/>
      <c r="H281" s="532"/>
      <c r="I281" s="532"/>
      <c r="J281" s="533"/>
    </row>
    <row r="282" spans="1:10" x14ac:dyDescent="0.2">
      <c r="A282" s="522" t="s">
        <v>808</v>
      </c>
      <c r="B282" s="523"/>
      <c r="C282" s="523"/>
      <c r="D282" s="524"/>
      <c r="E282" s="473"/>
      <c r="F282" s="474"/>
      <c r="G282" s="474"/>
      <c r="H282" s="474"/>
      <c r="I282" s="474"/>
      <c r="J282" s="475"/>
    </row>
    <row r="283" spans="1:10" ht="13.15" customHeight="1" x14ac:dyDescent="0.2">
      <c r="A283" s="58"/>
      <c r="B283" s="59"/>
      <c r="C283" s="59"/>
      <c r="D283" s="59"/>
      <c r="E283" s="544" t="s">
        <v>535</v>
      </c>
      <c r="F283" s="544"/>
      <c r="G283" s="544" t="s">
        <v>533</v>
      </c>
      <c r="H283" s="544"/>
      <c r="I283" s="545" t="s">
        <v>849</v>
      </c>
      <c r="J283" s="546"/>
    </row>
    <row r="284" spans="1:10" x14ac:dyDescent="0.2">
      <c r="A284" s="443" t="s">
        <v>527</v>
      </c>
      <c r="B284" s="444"/>
      <c r="C284" s="444"/>
      <c r="D284" s="445"/>
      <c r="E284" s="547"/>
      <c r="F284" s="548"/>
      <c r="G284" s="547"/>
      <c r="H284" s="548"/>
      <c r="I284" s="549"/>
      <c r="J284" s="550"/>
    </row>
    <row r="285" spans="1:10" x14ac:dyDescent="0.2">
      <c r="A285" s="447" t="s">
        <v>528</v>
      </c>
      <c r="B285" s="448"/>
      <c r="C285" s="448"/>
      <c r="D285" s="449"/>
      <c r="E285" s="542"/>
      <c r="F285" s="543"/>
      <c r="G285" s="540"/>
      <c r="H285" s="541"/>
      <c r="I285" s="538"/>
      <c r="J285" s="539"/>
    </row>
    <row r="286" spans="1:10" x14ac:dyDescent="0.2">
      <c r="A286" s="443" t="s">
        <v>529</v>
      </c>
      <c r="B286" s="444"/>
      <c r="C286" s="444"/>
      <c r="D286" s="445"/>
      <c r="E286" s="547"/>
      <c r="F286" s="548"/>
      <c r="G286" s="547"/>
      <c r="H286" s="548"/>
      <c r="I286" s="549"/>
      <c r="J286" s="550"/>
    </row>
    <row r="287" spans="1:10" x14ac:dyDescent="0.2">
      <c r="A287" s="447" t="s">
        <v>530</v>
      </c>
      <c r="B287" s="448"/>
      <c r="C287" s="448"/>
      <c r="D287" s="449"/>
      <c r="E287" s="542"/>
      <c r="F287" s="543"/>
      <c r="G287" s="540"/>
      <c r="H287" s="541"/>
      <c r="I287" s="538"/>
      <c r="J287" s="539"/>
    </row>
    <row r="288" spans="1:10" x14ac:dyDescent="0.2">
      <c r="A288" s="443" t="s">
        <v>531</v>
      </c>
      <c r="B288" s="444"/>
      <c r="C288" s="444"/>
      <c r="D288" s="445"/>
      <c r="E288" s="547"/>
      <c r="F288" s="548"/>
      <c r="G288" s="547"/>
      <c r="H288" s="548"/>
      <c r="I288" s="549"/>
      <c r="J288" s="550"/>
    </row>
    <row r="289" spans="1:10" x14ac:dyDescent="0.2">
      <c r="A289" s="447" t="s">
        <v>532</v>
      </c>
      <c r="B289" s="448"/>
      <c r="C289" s="448"/>
      <c r="D289" s="449"/>
      <c r="E289" s="542"/>
      <c r="F289" s="543"/>
      <c r="G289" s="540"/>
      <c r="H289" s="541"/>
      <c r="I289" s="538"/>
      <c r="J289" s="539"/>
    </row>
    <row r="290" spans="1:10" x14ac:dyDescent="0.2">
      <c r="A290" s="443" t="s">
        <v>537</v>
      </c>
      <c r="B290" s="444"/>
      <c r="C290" s="444"/>
      <c r="D290" s="445"/>
      <c r="E290" s="551"/>
      <c r="F290" s="552"/>
      <c r="G290" s="551"/>
      <c r="H290" s="552"/>
      <c r="I290" s="553"/>
      <c r="J290" s="554"/>
    </row>
    <row r="291" spans="1:10" x14ac:dyDescent="0.2">
      <c r="A291" s="431"/>
      <c r="B291" s="432"/>
      <c r="C291" s="432"/>
      <c r="D291" s="433"/>
      <c r="E291" s="542"/>
      <c r="F291" s="543"/>
      <c r="G291" s="540"/>
      <c r="H291" s="541"/>
      <c r="I291" s="540"/>
      <c r="J291" s="541"/>
    </row>
    <row r="292" spans="1:10" x14ac:dyDescent="0.2">
      <c r="A292" s="431"/>
      <c r="B292" s="432"/>
      <c r="C292" s="432"/>
      <c r="D292" s="433"/>
      <c r="E292" s="542"/>
      <c r="F292" s="543"/>
      <c r="G292" s="540"/>
      <c r="H292" s="541"/>
      <c r="I292" s="540"/>
      <c r="J292" s="541"/>
    </row>
    <row r="293" spans="1:10" x14ac:dyDescent="0.2">
      <c r="A293" s="431"/>
      <c r="B293" s="432"/>
      <c r="C293" s="432"/>
      <c r="D293" s="433"/>
      <c r="E293" s="542"/>
      <c r="F293" s="543"/>
      <c r="G293" s="540"/>
      <c r="H293" s="541"/>
      <c r="I293" s="540"/>
      <c r="J293" s="541"/>
    </row>
    <row r="294" spans="1:10" x14ac:dyDescent="0.2">
      <c r="A294" s="436" t="s">
        <v>534</v>
      </c>
      <c r="B294" s="437"/>
      <c r="C294" s="437"/>
      <c r="D294" s="438"/>
      <c r="E294" s="562">
        <f>SUM(E284:E293)</f>
        <v>0</v>
      </c>
      <c r="F294" s="563"/>
      <c r="G294" s="562">
        <f>SUM(G284:G293)</f>
        <v>0</v>
      </c>
      <c r="H294" s="563"/>
      <c r="I294" s="562">
        <f>SUM(I284:I293)</f>
        <v>0</v>
      </c>
      <c r="J294" s="563"/>
    </row>
    <row r="295" spans="1:10" ht="13.15" customHeight="1" x14ac:dyDescent="0.2">
      <c r="A295" s="488" t="s">
        <v>861</v>
      </c>
      <c r="B295" s="555"/>
      <c r="C295" s="555"/>
      <c r="D295" s="555"/>
      <c r="E295" s="555"/>
      <c r="F295" s="555"/>
      <c r="G295" s="555"/>
      <c r="H295" s="555"/>
      <c r="I295" s="555"/>
      <c r="J295" s="556"/>
    </row>
    <row r="296" spans="1:10" ht="13.15" customHeight="1" x14ac:dyDescent="0.2">
      <c r="A296" s="491" t="s">
        <v>862</v>
      </c>
      <c r="B296" s="557"/>
      <c r="C296" s="557"/>
      <c r="D296" s="557"/>
      <c r="E296" s="557"/>
      <c r="F296" s="557"/>
      <c r="G296" s="557"/>
      <c r="H296" s="557"/>
      <c r="I296" s="557"/>
      <c r="J296" s="558"/>
    </row>
    <row r="297" spans="1:10" ht="13.15" customHeight="1" x14ac:dyDescent="0.2">
      <c r="A297" s="491" t="s">
        <v>863</v>
      </c>
      <c r="B297" s="557"/>
      <c r="C297" s="557"/>
      <c r="D297" s="557"/>
      <c r="E297" s="557"/>
      <c r="F297" s="557"/>
      <c r="G297" s="557"/>
      <c r="H297" s="557"/>
      <c r="I297" s="557"/>
      <c r="J297" s="558"/>
    </row>
    <row r="298" spans="1:10" ht="13.15" customHeight="1" x14ac:dyDescent="0.2">
      <c r="A298" s="494" t="s">
        <v>864</v>
      </c>
      <c r="B298" s="559"/>
      <c r="C298" s="559"/>
      <c r="D298" s="559"/>
      <c r="E298" s="559"/>
      <c r="F298" s="559"/>
      <c r="G298" s="559"/>
      <c r="H298" s="559"/>
      <c r="I298" s="559"/>
      <c r="J298" s="560"/>
    </row>
    <row r="299" spans="1:10" ht="13.15" customHeight="1" x14ac:dyDescent="0.2">
      <c r="A299" s="463"/>
      <c r="B299" s="464"/>
      <c r="C299" s="464"/>
      <c r="D299" s="464"/>
      <c r="E299" s="464"/>
      <c r="F299" s="464"/>
      <c r="G299" s="464"/>
      <c r="H299" s="464"/>
      <c r="I299" s="464"/>
      <c r="J299" s="465"/>
    </row>
    <row r="300" spans="1:10" x14ac:dyDescent="0.2">
      <c r="A300" s="466"/>
      <c r="B300" s="561"/>
      <c r="C300" s="561"/>
      <c r="D300" s="561"/>
      <c r="E300" s="561"/>
      <c r="F300" s="561"/>
      <c r="G300" s="561"/>
      <c r="H300" s="561"/>
      <c r="I300" s="561"/>
      <c r="J300" s="468"/>
    </row>
    <row r="301" spans="1:10" x14ac:dyDescent="0.2">
      <c r="A301" s="466"/>
      <c r="B301" s="561"/>
      <c r="C301" s="561"/>
      <c r="D301" s="561"/>
      <c r="E301" s="561"/>
      <c r="F301" s="561"/>
      <c r="G301" s="561"/>
      <c r="H301" s="561"/>
      <c r="I301" s="561"/>
      <c r="J301" s="468"/>
    </row>
    <row r="302" spans="1:10" x14ac:dyDescent="0.2">
      <c r="A302" s="466"/>
      <c r="B302" s="561"/>
      <c r="C302" s="561"/>
      <c r="D302" s="561"/>
      <c r="E302" s="561"/>
      <c r="F302" s="561"/>
      <c r="G302" s="561"/>
      <c r="H302" s="561"/>
      <c r="I302" s="561"/>
      <c r="J302" s="468"/>
    </row>
    <row r="303" spans="1:10" x14ac:dyDescent="0.2">
      <c r="A303" s="466"/>
      <c r="B303" s="561"/>
      <c r="C303" s="561"/>
      <c r="D303" s="561"/>
      <c r="E303" s="561"/>
      <c r="F303" s="561"/>
      <c r="G303" s="561"/>
      <c r="H303" s="561"/>
      <c r="I303" s="561"/>
      <c r="J303" s="468"/>
    </row>
    <row r="304" spans="1:10" x14ac:dyDescent="0.2">
      <c r="A304" s="466"/>
      <c r="B304" s="561"/>
      <c r="C304" s="561"/>
      <c r="D304" s="561"/>
      <c r="E304" s="561"/>
      <c r="F304" s="561"/>
      <c r="G304" s="561"/>
      <c r="H304" s="561"/>
      <c r="I304" s="561"/>
      <c r="J304" s="468"/>
    </row>
    <row r="305" spans="1:10" x14ac:dyDescent="0.2">
      <c r="A305" s="466"/>
      <c r="B305" s="561"/>
      <c r="C305" s="561"/>
      <c r="D305" s="561"/>
      <c r="E305" s="561"/>
      <c r="F305" s="561"/>
      <c r="G305" s="561"/>
      <c r="H305" s="561"/>
      <c r="I305" s="561"/>
      <c r="J305" s="468"/>
    </row>
    <row r="306" spans="1:10" x14ac:dyDescent="0.2">
      <c r="A306" s="466"/>
      <c r="B306" s="561"/>
      <c r="C306" s="561"/>
      <c r="D306" s="561"/>
      <c r="E306" s="561"/>
      <c r="F306" s="561"/>
      <c r="G306" s="561"/>
      <c r="H306" s="561"/>
      <c r="I306" s="561"/>
      <c r="J306" s="468"/>
    </row>
    <row r="307" spans="1:10" x14ac:dyDescent="0.2">
      <c r="A307" s="466"/>
      <c r="B307" s="561"/>
      <c r="C307" s="561"/>
      <c r="D307" s="561"/>
      <c r="E307" s="561"/>
      <c r="F307" s="561"/>
      <c r="G307" s="561"/>
      <c r="H307" s="561"/>
      <c r="I307" s="561"/>
      <c r="J307" s="468"/>
    </row>
    <row r="308" spans="1:10" x14ac:dyDescent="0.2">
      <c r="A308" s="466"/>
      <c r="B308" s="561"/>
      <c r="C308" s="561"/>
      <c r="D308" s="561"/>
      <c r="E308" s="561"/>
      <c r="F308" s="561"/>
      <c r="G308" s="561"/>
      <c r="H308" s="561"/>
      <c r="I308" s="561"/>
      <c r="J308" s="468"/>
    </row>
    <row r="309" spans="1:10" x14ac:dyDescent="0.2">
      <c r="A309" s="466"/>
      <c r="B309" s="561"/>
      <c r="C309" s="561"/>
      <c r="D309" s="561"/>
      <c r="E309" s="561"/>
      <c r="F309" s="561"/>
      <c r="G309" s="561"/>
      <c r="H309" s="561"/>
      <c r="I309" s="561"/>
      <c r="J309" s="468"/>
    </row>
    <row r="310" spans="1:10" x14ac:dyDescent="0.2">
      <c r="A310" s="466"/>
      <c r="B310" s="561"/>
      <c r="C310" s="561"/>
      <c r="D310" s="561"/>
      <c r="E310" s="561"/>
      <c r="F310" s="561"/>
      <c r="G310" s="561"/>
      <c r="H310" s="561"/>
      <c r="I310" s="561"/>
      <c r="J310" s="468"/>
    </row>
    <row r="311" spans="1:10" x14ac:dyDescent="0.2">
      <c r="A311" s="466"/>
      <c r="B311" s="561"/>
      <c r="C311" s="561"/>
      <c r="D311" s="561"/>
      <c r="E311" s="561"/>
      <c r="F311" s="561"/>
      <c r="G311" s="561"/>
      <c r="H311" s="561"/>
      <c r="I311" s="561"/>
      <c r="J311" s="468"/>
    </row>
    <row r="312" spans="1:10" x14ac:dyDescent="0.2">
      <c r="A312" s="466"/>
      <c r="B312" s="561"/>
      <c r="C312" s="561"/>
      <c r="D312" s="561"/>
      <c r="E312" s="561"/>
      <c r="F312" s="561"/>
      <c r="G312" s="561"/>
      <c r="H312" s="561"/>
      <c r="I312" s="561"/>
      <c r="J312" s="468"/>
    </row>
    <row r="313" spans="1:10" x14ac:dyDescent="0.2">
      <c r="A313" s="466"/>
      <c r="B313" s="561"/>
      <c r="C313" s="561"/>
      <c r="D313" s="561"/>
      <c r="E313" s="561"/>
      <c r="F313" s="561"/>
      <c r="G313" s="561"/>
      <c r="H313" s="561"/>
      <c r="I313" s="561"/>
      <c r="J313" s="468"/>
    </row>
    <row r="314" spans="1:10" x14ac:dyDescent="0.2">
      <c r="A314" s="466"/>
      <c r="B314" s="561"/>
      <c r="C314" s="561"/>
      <c r="D314" s="561"/>
      <c r="E314" s="561"/>
      <c r="F314" s="561"/>
      <c r="G314" s="561"/>
      <c r="H314" s="561"/>
      <c r="I314" s="561"/>
      <c r="J314" s="468"/>
    </row>
    <row r="315" spans="1:10" x14ac:dyDescent="0.2">
      <c r="A315" s="466"/>
      <c r="B315" s="561"/>
      <c r="C315" s="561"/>
      <c r="D315" s="561"/>
      <c r="E315" s="561"/>
      <c r="F315" s="561"/>
      <c r="G315" s="561"/>
      <c r="H315" s="561"/>
      <c r="I315" s="561"/>
      <c r="J315" s="468"/>
    </row>
    <row r="316" spans="1:10" x14ac:dyDescent="0.2">
      <c r="A316" s="466"/>
      <c r="B316" s="561"/>
      <c r="C316" s="561"/>
      <c r="D316" s="561"/>
      <c r="E316" s="561"/>
      <c r="F316" s="561"/>
      <c r="G316" s="561"/>
      <c r="H316" s="561"/>
      <c r="I316" s="561"/>
      <c r="J316" s="468"/>
    </row>
    <row r="317" spans="1:10" x14ac:dyDescent="0.2">
      <c r="A317" s="466"/>
      <c r="B317" s="561"/>
      <c r="C317" s="561"/>
      <c r="D317" s="561"/>
      <c r="E317" s="561"/>
      <c r="F317" s="561"/>
      <c r="G317" s="561"/>
      <c r="H317" s="561"/>
      <c r="I317" s="561"/>
      <c r="J317" s="468"/>
    </row>
    <row r="318" spans="1:10" x14ac:dyDescent="0.2">
      <c r="A318" s="466"/>
      <c r="B318" s="561"/>
      <c r="C318" s="561"/>
      <c r="D318" s="561"/>
      <c r="E318" s="561"/>
      <c r="F318" s="561"/>
      <c r="G318" s="561"/>
      <c r="H318" s="561"/>
      <c r="I318" s="561"/>
      <c r="J318" s="468"/>
    </row>
    <row r="319" spans="1:10" x14ac:dyDescent="0.2">
      <c r="A319" s="466"/>
      <c r="B319" s="561"/>
      <c r="C319" s="561"/>
      <c r="D319" s="561"/>
      <c r="E319" s="561"/>
      <c r="F319" s="561"/>
      <c r="G319" s="561"/>
      <c r="H319" s="561"/>
      <c r="I319" s="561"/>
      <c r="J319" s="468"/>
    </row>
    <row r="320" spans="1:10" x14ac:dyDescent="0.2">
      <c r="A320" s="466"/>
      <c r="B320" s="561"/>
      <c r="C320" s="561"/>
      <c r="D320" s="561"/>
      <c r="E320" s="561"/>
      <c r="F320" s="561"/>
      <c r="G320" s="561"/>
      <c r="H320" s="561"/>
      <c r="I320" s="561"/>
      <c r="J320" s="468"/>
    </row>
    <row r="321" spans="1:10" x14ac:dyDescent="0.2">
      <c r="A321" s="466"/>
      <c r="B321" s="561"/>
      <c r="C321" s="561"/>
      <c r="D321" s="561"/>
      <c r="E321" s="561"/>
      <c r="F321" s="561"/>
      <c r="G321" s="561"/>
      <c r="H321" s="561"/>
      <c r="I321" s="561"/>
      <c r="J321" s="468"/>
    </row>
    <row r="322" spans="1:10" x14ac:dyDescent="0.2">
      <c r="A322" s="466"/>
      <c r="B322" s="561"/>
      <c r="C322" s="561"/>
      <c r="D322" s="561"/>
      <c r="E322" s="561"/>
      <c r="F322" s="561"/>
      <c r="G322" s="561"/>
      <c r="H322" s="561"/>
      <c r="I322" s="561"/>
      <c r="J322" s="468"/>
    </row>
    <row r="323" spans="1:10" x14ac:dyDescent="0.2">
      <c r="A323" s="466"/>
      <c r="B323" s="561"/>
      <c r="C323" s="561"/>
      <c r="D323" s="561"/>
      <c r="E323" s="561"/>
      <c r="F323" s="561"/>
      <c r="G323" s="561"/>
      <c r="H323" s="561"/>
      <c r="I323" s="561"/>
      <c r="J323" s="468"/>
    </row>
    <row r="324" spans="1:10" x14ac:dyDescent="0.2">
      <c r="A324" s="466"/>
      <c r="B324" s="561"/>
      <c r="C324" s="561"/>
      <c r="D324" s="561"/>
      <c r="E324" s="561"/>
      <c r="F324" s="561"/>
      <c r="G324" s="561"/>
      <c r="H324" s="561"/>
      <c r="I324" s="561"/>
      <c r="J324" s="468"/>
    </row>
    <row r="325" spans="1:10" x14ac:dyDescent="0.2">
      <c r="A325" s="466"/>
      <c r="B325" s="561"/>
      <c r="C325" s="561"/>
      <c r="D325" s="561"/>
      <c r="E325" s="561"/>
      <c r="F325" s="561"/>
      <c r="G325" s="561"/>
      <c r="H325" s="561"/>
      <c r="I325" s="561"/>
      <c r="J325" s="468"/>
    </row>
    <row r="326" spans="1:10" x14ac:dyDescent="0.2">
      <c r="A326" s="466"/>
      <c r="B326" s="561"/>
      <c r="C326" s="561"/>
      <c r="D326" s="561"/>
      <c r="E326" s="561"/>
      <c r="F326" s="561"/>
      <c r="G326" s="561"/>
      <c r="H326" s="561"/>
      <c r="I326" s="561"/>
      <c r="J326" s="468"/>
    </row>
    <row r="327" spans="1:10" x14ac:dyDescent="0.2">
      <c r="A327" s="466"/>
      <c r="B327" s="561"/>
      <c r="C327" s="561"/>
      <c r="D327" s="561"/>
      <c r="E327" s="561"/>
      <c r="F327" s="561"/>
      <c r="G327" s="561"/>
      <c r="H327" s="561"/>
      <c r="I327" s="561"/>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Marin</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0"/>
      <c r="C333" s="520"/>
      <c r="D333" s="521"/>
      <c r="E333" s="528"/>
      <c r="F333" s="529"/>
      <c r="G333" s="529"/>
      <c r="H333" s="529"/>
      <c r="I333" s="529"/>
      <c r="J333" s="530"/>
    </row>
    <row r="334" spans="1:10" ht="13.15" customHeight="1" x14ac:dyDescent="0.2">
      <c r="A334" s="497" t="s">
        <v>853</v>
      </c>
      <c r="B334" s="498"/>
      <c r="C334" s="498"/>
      <c r="D334" s="499"/>
      <c r="E334" s="531"/>
      <c r="F334" s="532"/>
      <c r="G334" s="532"/>
      <c r="H334" s="532"/>
      <c r="I334" s="532"/>
      <c r="J334" s="533"/>
    </row>
    <row r="335" spans="1:10" x14ac:dyDescent="0.2">
      <c r="A335" s="522" t="s">
        <v>808</v>
      </c>
      <c r="B335" s="523"/>
      <c r="C335" s="523"/>
      <c r="D335" s="524"/>
      <c r="E335" s="473"/>
      <c r="F335" s="474"/>
      <c r="G335" s="474"/>
      <c r="H335" s="474"/>
      <c r="I335" s="474"/>
      <c r="J335" s="475"/>
    </row>
    <row r="336" spans="1:10" ht="13.15" customHeight="1" x14ac:dyDescent="0.2">
      <c r="A336" s="58"/>
      <c r="B336" s="59"/>
      <c r="C336" s="59"/>
      <c r="D336" s="59"/>
      <c r="E336" s="544" t="s">
        <v>535</v>
      </c>
      <c r="F336" s="544"/>
      <c r="G336" s="544" t="s">
        <v>533</v>
      </c>
      <c r="H336" s="544"/>
      <c r="I336" s="545" t="s">
        <v>849</v>
      </c>
      <c r="J336" s="546"/>
    </row>
    <row r="337" spans="1:10" x14ac:dyDescent="0.2">
      <c r="A337" s="443" t="s">
        <v>527</v>
      </c>
      <c r="B337" s="444"/>
      <c r="C337" s="444"/>
      <c r="D337" s="445"/>
      <c r="E337" s="547"/>
      <c r="F337" s="548"/>
      <c r="G337" s="547"/>
      <c r="H337" s="548"/>
      <c r="I337" s="549"/>
      <c r="J337" s="550"/>
    </row>
    <row r="338" spans="1:10" x14ac:dyDescent="0.2">
      <c r="A338" s="447" t="s">
        <v>528</v>
      </c>
      <c r="B338" s="448"/>
      <c r="C338" s="448"/>
      <c r="D338" s="449"/>
      <c r="E338" s="542"/>
      <c r="F338" s="543"/>
      <c r="G338" s="540"/>
      <c r="H338" s="541"/>
      <c r="I338" s="538"/>
      <c r="J338" s="539"/>
    </row>
    <row r="339" spans="1:10" x14ac:dyDescent="0.2">
      <c r="A339" s="443" t="s">
        <v>529</v>
      </c>
      <c r="B339" s="444"/>
      <c r="C339" s="444"/>
      <c r="D339" s="445"/>
      <c r="E339" s="547"/>
      <c r="F339" s="548"/>
      <c r="G339" s="547"/>
      <c r="H339" s="548"/>
      <c r="I339" s="549"/>
      <c r="J339" s="550"/>
    </row>
    <row r="340" spans="1:10" x14ac:dyDescent="0.2">
      <c r="A340" s="447" t="s">
        <v>530</v>
      </c>
      <c r="B340" s="448"/>
      <c r="C340" s="448"/>
      <c r="D340" s="449"/>
      <c r="E340" s="542"/>
      <c r="F340" s="543"/>
      <c r="G340" s="540"/>
      <c r="H340" s="541"/>
      <c r="I340" s="538"/>
      <c r="J340" s="539"/>
    </row>
    <row r="341" spans="1:10" x14ac:dyDescent="0.2">
      <c r="A341" s="443" t="s">
        <v>531</v>
      </c>
      <c r="B341" s="444"/>
      <c r="C341" s="444"/>
      <c r="D341" s="445"/>
      <c r="E341" s="547"/>
      <c r="F341" s="548"/>
      <c r="G341" s="547"/>
      <c r="H341" s="548"/>
      <c r="I341" s="549"/>
      <c r="J341" s="550"/>
    </row>
    <row r="342" spans="1:10" x14ac:dyDescent="0.2">
      <c r="A342" s="447" t="s">
        <v>532</v>
      </c>
      <c r="B342" s="448"/>
      <c r="C342" s="448"/>
      <c r="D342" s="449"/>
      <c r="E342" s="542"/>
      <c r="F342" s="543"/>
      <c r="G342" s="540"/>
      <c r="H342" s="541"/>
      <c r="I342" s="538"/>
      <c r="J342" s="539"/>
    </row>
    <row r="343" spans="1:10" x14ac:dyDescent="0.2">
      <c r="A343" s="443" t="s">
        <v>537</v>
      </c>
      <c r="B343" s="444"/>
      <c r="C343" s="444"/>
      <c r="D343" s="445"/>
      <c r="E343" s="551"/>
      <c r="F343" s="552"/>
      <c r="G343" s="551"/>
      <c r="H343" s="552"/>
      <c r="I343" s="553"/>
      <c r="J343" s="554"/>
    </row>
    <row r="344" spans="1:10" x14ac:dyDescent="0.2">
      <c r="A344" s="431"/>
      <c r="B344" s="432"/>
      <c r="C344" s="432"/>
      <c r="D344" s="433"/>
      <c r="E344" s="542"/>
      <c r="F344" s="543"/>
      <c r="G344" s="540"/>
      <c r="H344" s="541"/>
      <c r="I344" s="540"/>
      <c r="J344" s="541"/>
    </row>
    <row r="345" spans="1:10" x14ac:dyDescent="0.2">
      <c r="A345" s="431"/>
      <c r="B345" s="432"/>
      <c r="C345" s="432"/>
      <c r="D345" s="433"/>
      <c r="E345" s="542"/>
      <c r="F345" s="543"/>
      <c r="G345" s="540"/>
      <c r="H345" s="541"/>
      <c r="I345" s="540"/>
      <c r="J345" s="541"/>
    </row>
    <row r="346" spans="1:10" x14ac:dyDescent="0.2">
      <c r="A346" s="431"/>
      <c r="B346" s="432"/>
      <c r="C346" s="432"/>
      <c r="D346" s="433"/>
      <c r="E346" s="542"/>
      <c r="F346" s="543"/>
      <c r="G346" s="540"/>
      <c r="H346" s="541"/>
      <c r="I346" s="540"/>
      <c r="J346" s="541"/>
    </row>
    <row r="347" spans="1:10" x14ac:dyDescent="0.2">
      <c r="A347" s="436" t="s">
        <v>534</v>
      </c>
      <c r="B347" s="437"/>
      <c r="C347" s="437"/>
      <c r="D347" s="438"/>
      <c r="E347" s="562">
        <f>SUM(E337:E346)</f>
        <v>0</v>
      </c>
      <c r="F347" s="563"/>
      <c r="G347" s="562">
        <f>SUM(G337:G346)</f>
        <v>0</v>
      </c>
      <c r="H347" s="563"/>
      <c r="I347" s="562">
        <f>SUM(I337:I346)</f>
        <v>0</v>
      </c>
      <c r="J347" s="563"/>
    </row>
    <row r="348" spans="1:10" ht="13.15" customHeight="1" x14ac:dyDescent="0.2">
      <c r="A348" s="488" t="s">
        <v>861</v>
      </c>
      <c r="B348" s="555"/>
      <c r="C348" s="555"/>
      <c r="D348" s="555"/>
      <c r="E348" s="555"/>
      <c r="F348" s="555"/>
      <c r="G348" s="555"/>
      <c r="H348" s="555"/>
      <c r="I348" s="555"/>
      <c r="J348" s="556"/>
    </row>
    <row r="349" spans="1:10" ht="13.15" customHeight="1" x14ac:dyDescent="0.2">
      <c r="A349" s="491" t="s">
        <v>862</v>
      </c>
      <c r="B349" s="557"/>
      <c r="C349" s="557"/>
      <c r="D349" s="557"/>
      <c r="E349" s="557"/>
      <c r="F349" s="557"/>
      <c r="G349" s="557"/>
      <c r="H349" s="557"/>
      <c r="I349" s="557"/>
      <c r="J349" s="558"/>
    </row>
    <row r="350" spans="1:10" ht="13.15" customHeight="1" x14ac:dyDescent="0.2">
      <c r="A350" s="491" t="s">
        <v>863</v>
      </c>
      <c r="B350" s="557"/>
      <c r="C350" s="557"/>
      <c r="D350" s="557"/>
      <c r="E350" s="557"/>
      <c r="F350" s="557"/>
      <c r="G350" s="557"/>
      <c r="H350" s="557"/>
      <c r="I350" s="557"/>
      <c r="J350" s="558"/>
    </row>
    <row r="351" spans="1:10" ht="13.15" customHeight="1" x14ac:dyDescent="0.2">
      <c r="A351" s="494" t="s">
        <v>864</v>
      </c>
      <c r="B351" s="559"/>
      <c r="C351" s="559"/>
      <c r="D351" s="559"/>
      <c r="E351" s="559"/>
      <c r="F351" s="559"/>
      <c r="G351" s="559"/>
      <c r="H351" s="559"/>
      <c r="I351" s="559"/>
      <c r="J351" s="560"/>
    </row>
    <row r="352" spans="1:10" x14ac:dyDescent="0.2">
      <c r="A352" s="463"/>
      <c r="B352" s="464"/>
      <c r="C352" s="464"/>
      <c r="D352" s="464"/>
      <c r="E352" s="464"/>
      <c r="F352" s="464"/>
      <c r="G352" s="464"/>
      <c r="H352" s="464"/>
      <c r="I352" s="464"/>
      <c r="J352" s="465"/>
    </row>
    <row r="353" spans="1:10" x14ac:dyDescent="0.2">
      <c r="A353" s="466"/>
      <c r="B353" s="561"/>
      <c r="C353" s="561"/>
      <c r="D353" s="561"/>
      <c r="E353" s="561"/>
      <c r="F353" s="561"/>
      <c r="G353" s="561"/>
      <c r="H353" s="561"/>
      <c r="I353" s="561"/>
      <c r="J353" s="468"/>
    </row>
    <row r="354" spans="1:10" x14ac:dyDescent="0.2">
      <c r="A354" s="466"/>
      <c r="B354" s="561"/>
      <c r="C354" s="561"/>
      <c r="D354" s="561"/>
      <c r="E354" s="561"/>
      <c r="F354" s="561"/>
      <c r="G354" s="561"/>
      <c r="H354" s="561"/>
      <c r="I354" s="561"/>
      <c r="J354" s="468"/>
    </row>
    <row r="355" spans="1:10" x14ac:dyDescent="0.2">
      <c r="A355" s="466"/>
      <c r="B355" s="561"/>
      <c r="C355" s="561"/>
      <c r="D355" s="561"/>
      <c r="E355" s="561"/>
      <c r="F355" s="561"/>
      <c r="G355" s="561"/>
      <c r="H355" s="561"/>
      <c r="I355" s="561"/>
      <c r="J355" s="468"/>
    </row>
    <row r="356" spans="1:10" x14ac:dyDescent="0.2">
      <c r="A356" s="466"/>
      <c r="B356" s="561"/>
      <c r="C356" s="561"/>
      <c r="D356" s="561"/>
      <c r="E356" s="561"/>
      <c r="F356" s="561"/>
      <c r="G356" s="561"/>
      <c r="H356" s="561"/>
      <c r="I356" s="561"/>
      <c r="J356" s="468"/>
    </row>
    <row r="357" spans="1:10" x14ac:dyDescent="0.2">
      <c r="A357" s="466"/>
      <c r="B357" s="561"/>
      <c r="C357" s="561"/>
      <c r="D357" s="561"/>
      <c r="E357" s="561"/>
      <c r="F357" s="561"/>
      <c r="G357" s="561"/>
      <c r="H357" s="561"/>
      <c r="I357" s="561"/>
      <c r="J357" s="468"/>
    </row>
    <row r="358" spans="1:10" x14ac:dyDescent="0.2">
      <c r="A358" s="466"/>
      <c r="B358" s="561"/>
      <c r="C358" s="561"/>
      <c r="D358" s="561"/>
      <c r="E358" s="561"/>
      <c r="F358" s="561"/>
      <c r="G358" s="561"/>
      <c r="H358" s="561"/>
      <c r="I358" s="561"/>
      <c r="J358" s="468"/>
    </row>
    <row r="359" spans="1:10" x14ac:dyDescent="0.2">
      <c r="A359" s="466"/>
      <c r="B359" s="561"/>
      <c r="C359" s="561"/>
      <c r="D359" s="561"/>
      <c r="E359" s="561"/>
      <c r="F359" s="561"/>
      <c r="G359" s="561"/>
      <c r="H359" s="561"/>
      <c r="I359" s="561"/>
      <c r="J359" s="468"/>
    </row>
    <row r="360" spans="1:10" x14ac:dyDescent="0.2">
      <c r="A360" s="466"/>
      <c r="B360" s="561"/>
      <c r="C360" s="561"/>
      <c r="D360" s="561"/>
      <c r="E360" s="561"/>
      <c r="F360" s="561"/>
      <c r="G360" s="561"/>
      <c r="H360" s="561"/>
      <c r="I360" s="561"/>
      <c r="J360" s="468"/>
    </row>
    <row r="361" spans="1:10" x14ac:dyDescent="0.2">
      <c r="A361" s="466"/>
      <c r="B361" s="561"/>
      <c r="C361" s="561"/>
      <c r="D361" s="561"/>
      <c r="E361" s="561"/>
      <c r="F361" s="561"/>
      <c r="G361" s="561"/>
      <c r="H361" s="561"/>
      <c r="I361" s="561"/>
      <c r="J361" s="468"/>
    </row>
    <row r="362" spans="1:10" x14ac:dyDescent="0.2">
      <c r="A362" s="466"/>
      <c r="B362" s="561"/>
      <c r="C362" s="561"/>
      <c r="D362" s="561"/>
      <c r="E362" s="561"/>
      <c r="F362" s="561"/>
      <c r="G362" s="561"/>
      <c r="H362" s="561"/>
      <c r="I362" s="561"/>
      <c r="J362" s="468"/>
    </row>
    <row r="363" spans="1:10" x14ac:dyDescent="0.2">
      <c r="A363" s="466"/>
      <c r="B363" s="561"/>
      <c r="C363" s="561"/>
      <c r="D363" s="561"/>
      <c r="E363" s="561"/>
      <c r="F363" s="561"/>
      <c r="G363" s="561"/>
      <c r="H363" s="561"/>
      <c r="I363" s="561"/>
      <c r="J363" s="468"/>
    </row>
    <row r="364" spans="1:10" x14ac:dyDescent="0.2">
      <c r="A364" s="466"/>
      <c r="B364" s="561"/>
      <c r="C364" s="561"/>
      <c r="D364" s="561"/>
      <c r="E364" s="561"/>
      <c r="F364" s="561"/>
      <c r="G364" s="561"/>
      <c r="H364" s="561"/>
      <c r="I364" s="561"/>
      <c r="J364" s="468"/>
    </row>
    <row r="365" spans="1:10" x14ac:dyDescent="0.2">
      <c r="A365" s="466"/>
      <c r="B365" s="561"/>
      <c r="C365" s="561"/>
      <c r="D365" s="561"/>
      <c r="E365" s="561"/>
      <c r="F365" s="561"/>
      <c r="G365" s="561"/>
      <c r="H365" s="561"/>
      <c r="I365" s="561"/>
      <c r="J365" s="468"/>
    </row>
    <row r="366" spans="1:10" x14ac:dyDescent="0.2">
      <c r="A366" s="466"/>
      <c r="B366" s="561"/>
      <c r="C366" s="561"/>
      <c r="D366" s="561"/>
      <c r="E366" s="561"/>
      <c r="F366" s="561"/>
      <c r="G366" s="561"/>
      <c r="H366" s="561"/>
      <c r="I366" s="561"/>
      <c r="J366" s="468"/>
    </row>
    <row r="367" spans="1:10" x14ac:dyDescent="0.2">
      <c r="A367" s="466"/>
      <c r="B367" s="561"/>
      <c r="C367" s="561"/>
      <c r="D367" s="561"/>
      <c r="E367" s="561"/>
      <c r="F367" s="561"/>
      <c r="G367" s="561"/>
      <c r="H367" s="561"/>
      <c r="I367" s="561"/>
      <c r="J367" s="468"/>
    </row>
    <row r="368" spans="1:10" x14ac:dyDescent="0.2">
      <c r="A368" s="466"/>
      <c r="B368" s="561"/>
      <c r="C368" s="561"/>
      <c r="D368" s="561"/>
      <c r="E368" s="561"/>
      <c r="F368" s="561"/>
      <c r="G368" s="561"/>
      <c r="H368" s="561"/>
      <c r="I368" s="561"/>
      <c r="J368" s="468"/>
    </row>
    <row r="369" spans="1:10" x14ac:dyDescent="0.2">
      <c r="A369" s="466"/>
      <c r="B369" s="561"/>
      <c r="C369" s="561"/>
      <c r="D369" s="561"/>
      <c r="E369" s="561"/>
      <c r="F369" s="561"/>
      <c r="G369" s="561"/>
      <c r="H369" s="561"/>
      <c r="I369" s="561"/>
      <c r="J369" s="468"/>
    </row>
    <row r="370" spans="1:10" x14ac:dyDescent="0.2">
      <c r="A370" s="466"/>
      <c r="B370" s="561"/>
      <c r="C370" s="561"/>
      <c r="D370" s="561"/>
      <c r="E370" s="561"/>
      <c r="F370" s="561"/>
      <c r="G370" s="561"/>
      <c r="H370" s="561"/>
      <c r="I370" s="561"/>
      <c r="J370" s="468"/>
    </row>
    <row r="371" spans="1:10" x14ac:dyDescent="0.2">
      <c r="A371" s="466"/>
      <c r="B371" s="561"/>
      <c r="C371" s="561"/>
      <c r="D371" s="561"/>
      <c r="E371" s="561"/>
      <c r="F371" s="561"/>
      <c r="G371" s="561"/>
      <c r="H371" s="561"/>
      <c r="I371" s="561"/>
      <c r="J371" s="468"/>
    </row>
    <row r="372" spans="1:10" x14ac:dyDescent="0.2">
      <c r="A372" s="466"/>
      <c r="B372" s="561"/>
      <c r="C372" s="561"/>
      <c r="D372" s="561"/>
      <c r="E372" s="561"/>
      <c r="F372" s="561"/>
      <c r="G372" s="561"/>
      <c r="H372" s="561"/>
      <c r="I372" s="561"/>
      <c r="J372" s="468"/>
    </row>
    <row r="373" spans="1:10" x14ac:dyDescent="0.2">
      <c r="A373" s="466"/>
      <c r="B373" s="561"/>
      <c r="C373" s="561"/>
      <c r="D373" s="561"/>
      <c r="E373" s="561"/>
      <c r="F373" s="561"/>
      <c r="G373" s="561"/>
      <c r="H373" s="561"/>
      <c r="I373" s="561"/>
      <c r="J373" s="468"/>
    </row>
    <row r="374" spans="1:10" x14ac:dyDescent="0.2">
      <c r="A374" s="466"/>
      <c r="B374" s="561"/>
      <c r="C374" s="561"/>
      <c r="D374" s="561"/>
      <c r="E374" s="561"/>
      <c r="F374" s="561"/>
      <c r="G374" s="561"/>
      <c r="H374" s="561"/>
      <c r="I374" s="561"/>
      <c r="J374" s="468"/>
    </row>
    <row r="375" spans="1:10" x14ac:dyDescent="0.2">
      <c r="A375" s="466"/>
      <c r="B375" s="561"/>
      <c r="C375" s="561"/>
      <c r="D375" s="561"/>
      <c r="E375" s="561"/>
      <c r="F375" s="561"/>
      <c r="G375" s="561"/>
      <c r="H375" s="561"/>
      <c r="I375" s="561"/>
      <c r="J375" s="468"/>
    </row>
    <row r="376" spans="1:10" x14ac:dyDescent="0.2">
      <c r="A376" s="466"/>
      <c r="B376" s="561"/>
      <c r="C376" s="561"/>
      <c r="D376" s="561"/>
      <c r="E376" s="561"/>
      <c r="F376" s="561"/>
      <c r="G376" s="561"/>
      <c r="H376" s="561"/>
      <c r="I376" s="561"/>
      <c r="J376" s="468"/>
    </row>
    <row r="377" spans="1:10" x14ac:dyDescent="0.2">
      <c r="A377" s="466"/>
      <c r="B377" s="561"/>
      <c r="C377" s="561"/>
      <c r="D377" s="561"/>
      <c r="E377" s="561"/>
      <c r="F377" s="561"/>
      <c r="G377" s="561"/>
      <c r="H377" s="561"/>
      <c r="I377" s="561"/>
      <c r="J377" s="468"/>
    </row>
    <row r="378" spans="1:10" x14ac:dyDescent="0.2">
      <c r="A378" s="466"/>
      <c r="B378" s="561"/>
      <c r="C378" s="561"/>
      <c r="D378" s="561"/>
      <c r="E378" s="561"/>
      <c r="F378" s="561"/>
      <c r="G378" s="561"/>
      <c r="H378" s="561"/>
      <c r="I378" s="561"/>
      <c r="J378" s="468"/>
    </row>
    <row r="379" spans="1:10" x14ac:dyDescent="0.2">
      <c r="A379" s="466"/>
      <c r="B379" s="561"/>
      <c r="C379" s="561"/>
      <c r="D379" s="561"/>
      <c r="E379" s="561"/>
      <c r="F379" s="561"/>
      <c r="G379" s="561"/>
      <c r="H379" s="561"/>
      <c r="I379" s="561"/>
      <c r="J379" s="468"/>
    </row>
    <row r="380" spans="1:10" x14ac:dyDescent="0.2">
      <c r="A380" s="466"/>
      <c r="B380" s="561"/>
      <c r="C380" s="561"/>
      <c r="D380" s="561"/>
      <c r="E380" s="561"/>
      <c r="F380" s="561"/>
      <c r="G380" s="561"/>
      <c r="H380" s="561"/>
      <c r="I380" s="561"/>
      <c r="J380" s="468"/>
    </row>
    <row r="381" spans="1:10" x14ac:dyDescent="0.2">
      <c r="A381" s="466"/>
      <c r="B381" s="561"/>
      <c r="C381" s="561"/>
      <c r="D381" s="561"/>
      <c r="E381" s="561"/>
      <c r="F381" s="561"/>
      <c r="G381" s="561"/>
      <c r="H381" s="561"/>
      <c r="I381" s="561"/>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Marin</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0"/>
      <c r="C387" s="520"/>
      <c r="D387" s="521"/>
      <c r="E387" s="528"/>
      <c r="F387" s="529"/>
      <c r="G387" s="529"/>
      <c r="H387" s="529"/>
      <c r="I387" s="529"/>
      <c r="J387" s="530"/>
    </row>
    <row r="388" spans="1:10" ht="13.15" customHeight="1" x14ac:dyDescent="0.2">
      <c r="A388" s="497" t="s">
        <v>853</v>
      </c>
      <c r="B388" s="498"/>
      <c r="C388" s="498"/>
      <c r="D388" s="499"/>
      <c r="E388" s="531"/>
      <c r="F388" s="532"/>
      <c r="G388" s="532"/>
      <c r="H388" s="532"/>
      <c r="I388" s="532"/>
      <c r="J388" s="533"/>
    </row>
    <row r="389" spans="1:10" x14ac:dyDescent="0.2">
      <c r="A389" s="522" t="s">
        <v>808</v>
      </c>
      <c r="B389" s="523"/>
      <c r="C389" s="523"/>
      <c r="D389" s="524"/>
      <c r="E389" s="473"/>
      <c r="F389" s="474"/>
      <c r="G389" s="474"/>
      <c r="H389" s="474"/>
      <c r="I389" s="474"/>
      <c r="J389" s="475"/>
    </row>
    <row r="390" spans="1:10" ht="13.15" customHeight="1" x14ac:dyDescent="0.2">
      <c r="A390" s="58"/>
      <c r="B390" s="59"/>
      <c r="C390" s="59"/>
      <c r="D390" s="59"/>
      <c r="E390" s="544" t="s">
        <v>535</v>
      </c>
      <c r="F390" s="544"/>
      <c r="G390" s="544" t="s">
        <v>533</v>
      </c>
      <c r="H390" s="544"/>
      <c r="I390" s="545" t="s">
        <v>849</v>
      </c>
      <c r="J390" s="546"/>
    </row>
    <row r="391" spans="1:10" x14ac:dyDescent="0.2">
      <c r="A391" s="443" t="s">
        <v>527</v>
      </c>
      <c r="B391" s="444"/>
      <c r="C391" s="444"/>
      <c r="D391" s="445"/>
      <c r="E391" s="547"/>
      <c r="F391" s="548"/>
      <c r="G391" s="547"/>
      <c r="H391" s="548"/>
      <c r="I391" s="549"/>
      <c r="J391" s="550"/>
    </row>
    <row r="392" spans="1:10" x14ac:dyDescent="0.2">
      <c r="A392" s="447" t="s">
        <v>528</v>
      </c>
      <c r="B392" s="448"/>
      <c r="C392" s="448"/>
      <c r="D392" s="449"/>
      <c r="E392" s="542"/>
      <c r="F392" s="543"/>
      <c r="G392" s="540"/>
      <c r="H392" s="541"/>
      <c r="I392" s="538"/>
      <c r="J392" s="539"/>
    </row>
    <row r="393" spans="1:10" x14ac:dyDescent="0.2">
      <c r="A393" s="443" t="s">
        <v>529</v>
      </c>
      <c r="B393" s="444"/>
      <c r="C393" s="444"/>
      <c r="D393" s="445"/>
      <c r="E393" s="547"/>
      <c r="F393" s="548"/>
      <c r="G393" s="547"/>
      <c r="H393" s="548"/>
      <c r="I393" s="549"/>
      <c r="J393" s="550"/>
    </row>
    <row r="394" spans="1:10" x14ac:dyDescent="0.2">
      <c r="A394" s="447" t="s">
        <v>530</v>
      </c>
      <c r="B394" s="448"/>
      <c r="C394" s="448"/>
      <c r="D394" s="449"/>
      <c r="E394" s="542"/>
      <c r="F394" s="543"/>
      <c r="G394" s="540"/>
      <c r="H394" s="541"/>
      <c r="I394" s="538"/>
      <c r="J394" s="539"/>
    </row>
    <row r="395" spans="1:10" x14ac:dyDescent="0.2">
      <c r="A395" s="443" t="s">
        <v>531</v>
      </c>
      <c r="B395" s="444"/>
      <c r="C395" s="444"/>
      <c r="D395" s="445"/>
      <c r="E395" s="547"/>
      <c r="F395" s="548"/>
      <c r="G395" s="547"/>
      <c r="H395" s="548"/>
      <c r="I395" s="549"/>
      <c r="J395" s="550"/>
    </row>
    <row r="396" spans="1:10" x14ac:dyDescent="0.2">
      <c r="A396" s="447" t="s">
        <v>532</v>
      </c>
      <c r="B396" s="448"/>
      <c r="C396" s="448"/>
      <c r="D396" s="449"/>
      <c r="E396" s="542"/>
      <c r="F396" s="543"/>
      <c r="G396" s="540"/>
      <c r="H396" s="541"/>
      <c r="I396" s="538"/>
      <c r="J396" s="539"/>
    </row>
    <row r="397" spans="1:10" x14ac:dyDescent="0.2">
      <c r="A397" s="443" t="s">
        <v>537</v>
      </c>
      <c r="B397" s="444"/>
      <c r="C397" s="444"/>
      <c r="D397" s="445"/>
      <c r="E397" s="551"/>
      <c r="F397" s="552"/>
      <c r="G397" s="551"/>
      <c r="H397" s="552"/>
      <c r="I397" s="553"/>
      <c r="J397" s="554"/>
    </row>
    <row r="398" spans="1:10" x14ac:dyDescent="0.2">
      <c r="A398" s="431"/>
      <c r="B398" s="432"/>
      <c r="C398" s="432"/>
      <c r="D398" s="433"/>
      <c r="E398" s="542"/>
      <c r="F398" s="543"/>
      <c r="G398" s="540"/>
      <c r="H398" s="541"/>
      <c r="I398" s="540"/>
      <c r="J398" s="541"/>
    </row>
    <row r="399" spans="1:10" x14ac:dyDescent="0.2">
      <c r="A399" s="431"/>
      <c r="B399" s="432"/>
      <c r="C399" s="432"/>
      <c r="D399" s="433"/>
      <c r="E399" s="542"/>
      <c r="F399" s="543"/>
      <c r="G399" s="540"/>
      <c r="H399" s="541"/>
      <c r="I399" s="540"/>
      <c r="J399" s="541"/>
    </row>
    <row r="400" spans="1:10" x14ac:dyDescent="0.2">
      <c r="A400" s="431"/>
      <c r="B400" s="432"/>
      <c r="C400" s="432"/>
      <c r="D400" s="433"/>
      <c r="E400" s="542"/>
      <c r="F400" s="543"/>
      <c r="G400" s="540"/>
      <c r="H400" s="541"/>
      <c r="I400" s="540"/>
      <c r="J400" s="541"/>
    </row>
    <row r="401" spans="1:10" x14ac:dyDescent="0.2">
      <c r="A401" s="436" t="s">
        <v>534</v>
      </c>
      <c r="B401" s="437"/>
      <c r="C401" s="437"/>
      <c r="D401" s="438"/>
      <c r="E401" s="562">
        <f>SUM(E391:E400)</f>
        <v>0</v>
      </c>
      <c r="F401" s="563"/>
      <c r="G401" s="562">
        <f>SUM(G391:G400)</f>
        <v>0</v>
      </c>
      <c r="H401" s="563"/>
      <c r="I401" s="562">
        <f>SUM(I391:I400)</f>
        <v>0</v>
      </c>
      <c r="J401" s="563"/>
    </row>
    <row r="402" spans="1:10" ht="13.15" customHeight="1" x14ac:dyDescent="0.2">
      <c r="A402" s="488" t="s">
        <v>861</v>
      </c>
      <c r="B402" s="555"/>
      <c r="C402" s="555"/>
      <c r="D402" s="555"/>
      <c r="E402" s="555"/>
      <c r="F402" s="555"/>
      <c r="G402" s="555"/>
      <c r="H402" s="555"/>
      <c r="I402" s="555"/>
      <c r="J402" s="556"/>
    </row>
    <row r="403" spans="1:10" ht="13.15" customHeight="1" x14ac:dyDescent="0.2">
      <c r="A403" s="491" t="s">
        <v>862</v>
      </c>
      <c r="B403" s="557"/>
      <c r="C403" s="557"/>
      <c r="D403" s="557"/>
      <c r="E403" s="557"/>
      <c r="F403" s="557"/>
      <c r="G403" s="557"/>
      <c r="H403" s="557"/>
      <c r="I403" s="557"/>
      <c r="J403" s="558"/>
    </row>
    <row r="404" spans="1:10" ht="13.15" customHeight="1" x14ac:dyDescent="0.2">
      <c r="A404" s="491" t="s">
        <v>863</v>
      </c>
      <c r="B404" s="557"/>
      <c r="C404" s="557"/>
      <c r="D404" s="557"/>
      <c r="E404" s="557"/>
      <c r="F404" s="557"/>
      <c r="G404" s="557"/>
      <c r="H404" s="557"/>
      <c r="I404" s="557"/>
      <c r="J404" s="558"/>
    </row>
    <row r="405" spans="1:10" ht="13.15" customHeight="1" x14ac:dyDescent="0.2">
      <c r="A405" s="494" t="s">
        <v>864</v>
      </c>
      <c r="B405" s="559"/>
      <c r="C405" s="559"/>
      <c r="D405" s="559"/>
      <c r="E405" s="559"/>
      <c r="F405" s="559"/>
      <c r="G405" s="559"/>
      <c r="H405" s="559"/>
      <c r="I405" s="559"/>
      <c r="J405" s="560"/>
    </row>
    <row r="406" spans="1:10" x14ac:dyDescent="0.2">
      <c r="A406" s="463"/>
      <c r="B406" s="464"/>
      <c r="C406" s="464"/>
      <c r="D406" s="464"/>
      <c r="E406" s="464"/>
      <c r="F406" s="464"/>
      <c r="G406" s="464"/>
      <c r="H406" s="464"/>
      <c r="I406" s="464"/>
      <c r="J406" s="465"/>
    </row>
    <row r="407" spans="1:10" x14ac:dyDescent="0.2">
      <c r="A407" s="466"/>
      <c r="B407" s="561"/>
      <c r="C407" s="561"/>
      <c r="D407" s="561"/>
      <c r="E407" s="561"/>
      <c r="F407" s="561"/>
      <c r="G407" s="561"/>
      <c r="H407" s="561"/>
      <c r="I407" s="561"/>
      <c r="J407" s="468"/>
    </row>
    <row r="408" spans="1:10" x14ac:dyDescent="0.2">
      <c r="A408" s="466"/>
      <c r="B408" s="561"/>
      <c r="C408" s="561"/>
      <c r="D408" s="561"/>
      <c r="E408" s="561"/>
      <c r="F408" s="561"/>
      <c r="G408" s="561"/>
      <c r="H408" s="561"/>
      <c r="I408" s="561"/>
      <c r="J408" s="468"/>
    </row>
    <row r="409" spans="1:10" x14ac:dyDescent="0.2">
      <c r="A409" s="466"/>
      <c r="B409" s="561"/>
      <c r="C409" s="561"/>
      <c r="D409" s="561"/>
      <c r="E409" s="561"/>
      <c r="F409" s="561"/>
      <c r="G409" s="561"/>
      <c r="H409" s="561"/>
      <c r="I409" s="561"/>
      <c r="J409" s="468"/>
    </row>
    <row r="410" spans="1:10" x14ac:dyDescent="0.2">
      <c r="A410" s="466"/>
      <c r="B410" s="561"/>
      <c r="C410" s="561"/>
      <c r="D410" s="561"/>
      <c r="E410" s="561"/>
      <c r="F410" s="561"/>
      <c r="G410" s="561"/>
      <c r="H410" s="561"/>
      <c r="I410" s="561"/>
      <c r="J410" s="468"/>
    </row>
    <row r="411" spans="1:10" x14ac:dyDescent="0.2">
      <c r="A411" s="466"/>
      <c r="B411" s="561"/>
      <c r="C411" s="561"/>
      <c r="D411" s="561"/>
      <c r="E411" s="561"/>
      <c r="F411" s="561"/>
      <c r="G411" s="561"/>
      <c r="H411" s="561"/>
      <c r="I411" s="561"/>
      <c r="J411" s="468"/>
    </row>
    <row r="412" spans="1:10" x14ac:dyDescent="0.2">
      <c r="A412" s="466"/>
      <c r="B412" s="561"/>
      <c r="C412" s="561"/>
      <c r="D412" s="561"/>
      <c r="E412" s="561"/>
      <c r="F412" s="561"/>
      <c r="G412" s="561"/>
      <c r="H412" s="561"/>
      <c r="I412" s="561"/>
      <c r="J412" s="468"/>
    </row>
    <row r="413" spans="1:10" x14ac:dyDescent="0.2">
      <c r="A413" s="466"/>
      <c r="B413" s="561"/>
      <c r="C413" s="561"/>
      <c r="D413" s="561"/>
      <c r="E413" s="561"/>
      <c r="F413" s="561"/>
      <c r="G413" s="561"/>
      <c r="H413" s="561"/>
      <c r="I413" s="561"/>
      <c r="J413" s="468"/>
    </row>
    <row r="414" spans="1:10" x14ac:dyDescent="0.2">
      <c r="A414" s="466"/>
      <c r="B414" s="561"/>
      <c r="C414" s="561"/>
      <c r="D414" s="561"/>
      <c r="E414" s="561"/>
      <c r="F414" s="561"/>
      <c r="G414" s="561"/>
      <c r="H414" s="561"/>
      <c r="I414" s="561"/>
      <c r="J414" s="468"/>
    </row>
    <row r="415" spans="1:10" x14ac:dyDescent="0.2">
      <c r="A415" s="466"/>
      <c r="B415" s="561"/>
      <c r="C415" s="561"/>
      <c r="D415" s="561"/>
      <c r="E415" s="561"/>
      <c r="F415" s="561"/>
      <c r="G415" s="561"/>
      <c r="H415" s="561"/>
      <c r="I415" s="561"/>
      <c r="J415" s="468"/>
    </row>
    <row r="416" spans="1:10" x14ac:dyDescent="0.2">
      <c r="A416" s="466"/>
      <c r="B416" s="561"/>
      <c r="C416" s="561"/>
      <c r="D416" s="561"/>
      <c r="E416" s="561"/>
      <c r="F416" s="561"/>
      <c r="G416" s="561"/>
      <c r="H416" s="561"/>
      <c r="I416" s="561"/>
      <c r="J416" s="468"/>
    </row>
    <row r="417" spans="1:10" x14ac:dyDescent="0.2">
      <c r="A417" s="466"/>
      <c r="B417" s="561"/>
      <c r="C417" s="561"/>
      <c r="D417" s="561"/>
      <c r="E417" s="561"/>
      <c r="F417" s="561"/>
      <c r="G417" s="561"/>
      <c r="H417" s="561"/>
      <c r="I417" s="561"/>
      <c r="J417" s="468"/>
    </row>
    <row r="418" spans="1:10" x14ac:dyDescent="0.2">
      <c r="A418" s="466"/>
      <c r="B418" s="561"/>
      <c r="C418" s="561"/>
      <c r="D418" s="561"/>
      <c r="E418" s="561"/>
      <c r="F418" s="561"/>
      <c r="G418" s="561"/>
      <c r="H418" s="561"/>
      <c r="I418" s="561"/>
      <c r="J418" s="468"/>
    </row>
    <row r="419" spans="1:10" x14ac:dyDescent="0.2">
      <c r="A419" s="466"/>
      <c r="B419" s="561"/>
      <c r="C419" s="561"/>
      <c r="D419" s="561"/>
      <c r="E419" s="561"/>
      <c r="F419" s="561"/>
      <c r="G419" s="561"/>
      <c r="H419" s="561"/>
      <c r="I419" s="561"/>
      <c r="J419" s="468"/>
    </row>
    <row r="420" spans="1:10" x14ac:dyDescent="0.2">
      <c r="A420" s="466"/>
      <c r="B420" s="561"/>
      <c r="C420" s="561"/>
      <c r="D420" s="561"/>
      <c r="E420" s="561"/>
      <c r="F420" s="561"/>
      <c r="G420" s="561"/>
      <c r="H420" s="561"/>
      <c r="I420" s="561"/>
      <c r="J420" s="468"/>
    </row>
    <row r="421" spans="1:10" x14ac:dyDescent="0.2">
      <c r="A421" s="466"/>
      <c r="B421" s="561"/>
      <c r="C421" s="561"/>
      <c r="D421" s="561"/>
      <c r="E421" s="561"/>
      <c r="F421" s="561"/>
      <c r="G421" s="561"/>
      <c r="H421" s="561"/>
      <c r="I421" s="561"/>
      <c r="J421" s="468"/>
    </row>
    <row r="422" spans="1:10" x14ac:dyDescent="0.2">
      <c r="A422" s="466"/>
      <c r="B422" s="561"/>
      <c r="C422" s="561"/>
      <c r="D422" s="561"/>
      <c r="E422" s="561"/>
      <c r="F422" s="561"/>
      <c r="G422" s="561"/>
      <c r="H422" s="561"/>
      <c r="I422" s="561"/>
      <c r="J422" s="468"/>
    </row>
    <row r="423" spans="1:10" x14ac:dyDescent="0.2">
      <c r="A423" s="466"/>
      <c r="B423" s="561"/>
      <c r="C423" s="561"/>
      <c r="D423" s="561"/>
      <c r="E423" s="561"/>
      <c r="F423" s="561"/>
      <c r="G423" s="561"/>
      <c r="H423" s="561"/>
      <c r="I423" s="561"/>
      <c r="J423" s="468"/>
    </row>
    <row r="424" spans="1:10" x14ac:dyDescent="0.2">
      <c r="A424" s="466"/>
      <c r="B424" s="561"/>
      <c r="C424" s="561"/>
      <c r="D424" s="561"/>
      <c r="E424" s="561"/>
      <c r="F424" s="561"/>
      <c r="G424" s="561"/>
      <c r="H424" s="561"/>
      <c r="I424" s="561"/>
      <c r="J424" s="468"/>
    </row>
    <row r="425" spans="1:10" x14ac:dyDescent="0.2">
      <c r="A425" s="466"/>
      <c r="B425" s="561"/>
      <c r="C425" s="561"/>
      <c r="D425" s="561"/>
      <c r="E425" s="561"/>
      <c r="F425" s="561"/>
      <c r="G425" s="561"/>
      <c r="H425" s="561"/>
      <c r="I425" s="561"/>
      <c r="J425" s="468"/>
    </row>
    <row r="426" spans="1:10" x14ac:dyDescent="0.2">
      <c r="A426" s="466"/>
      <c r="B426" s="561"/>
      <c r="C426" s="561"/>
      <c r="D426" s="561"/>
      <c r="E426" s="561"/>
      <c r="F426" s="561"/>
      <c r="G426" s="561"/>
      <c r="H426" s="561"/>
      <c r="I426" s="561"/>
      <c r="J426" s="468"/>
    </row>
    <row r="427" spans="1:10" x14ac:dyDescent="0.2">
      <c r="A427" s="466"/>
      <c r="B427" s="561"/>
      <c r="C427" s="561"/>
      <c r="D427" s="561"/>
      <c r="E427" s="561"/>
      <c r="F427" s="561"/>
      <c r="G427" s="561"/>
      <c r="H427" s="561"/>
      <c r="I427" s="561"/>
      <c r="J427" s="468"/>
    </row>
    <row r="428" spans="1:10" x14ac:dyDescent="0.2">
      <c r="A428" s="466"/>
      <c r="B428" s="561"/>
      <c r="C428" s="561"/>
      <c r="D428" s="561"/>
      <c r="E428" s="561"/>
      <c r="F428" s="561"/>
      <c r="G428" s="561"/>
      <c r="H428" s="561"/>
      <c r="I428" s="561"/>
      <c r="J428" s="468"/>
    </row>
    <row r="429" spans="1:10" x14ac:dyDescent="0.2">
      <c r="A429" s="466"/>
      <c r="B429" s="561"/>
      <c r="C429" s="561"/>
      <c r="D429" s="561"/>
      <c r="E429" s="561"/>
      <c r="F429" s="561"/>
      <c r="G429" s="561"/>
      <c r="H429" s="561"/>
      <c r="I429" s="561"/>
      <c r="J429" s="468"/>
    </row>
    <row r="430" spans="1:10" x14ac:dyDescent="0.2">
      <c r="A430" s="466"/>
      <c r="B430" s="561"/>
      <c r="C430" s="561"/>
      <c r="D430" s="561"/>
      <c r="E430" s="561"/>
      <c r="F430" s="561"/>
      <c r="G430" s="561"/>
      <c r="H430" s="561"/>
      <c r="I430" s="561"/>
      <c r="J430" s="468"/>
    </row>
    <row r="431" spans="1:10" x14ac:dyDescent="0.2">
      <c r="A431" s="466"/>
      <c r="B431" s="561"/>
      <c r="C431" s="561"/>
      <c r="D431" s="561"/>
      <c r="E431" s="561"/>
      <c r="F431" s="561"/>
      <c r="G431" s="561"/>
      <c r="H431" s="561"/>
      <c r="I431" s="561"/>
      <c r="J431" s="468"/>
    </row>
    <row r="432" spans="1:10" x14ac:dyDescent="0.2">
      <c r="A432" s="466"/>
      <c r="B432" s="561"/>
      <c r="C432" s="561"/>
      <c r="D432" s="561"/>
      <c r="E432" s="561"/>
      <c r="F432" s="561"/>
      <c r="G432" s="561"/>
      <c r="H432" s="561"/>
      <c r="I432" s="561"/>
      <c r="J432" s="468"/>
    </row>
    <row r="433" spans="1:10" x14ac:dyDescent="0.2">
      <c r="A433" s="466"/>
      <c r="B433" s="561"/>
      <c r="C433" s="561"/>
      <c r="D433" s="561"/>
      <c r="E433" s="561"/>
      <c r="F433" s="561"/>
      <c r="G433" s="561"/>
      <c r="H433" s="561"/>
      <c r="I433" s="561"/>
      <c r="J433" s="468"/>
    </row>
    <row r="434" spans="1:10" x14ac:dyDescent="0.2">
      <c r="A434" s="466"/>
      <c r="B434" s="561"/>
      <c r="C434" s="561"/>
      <c r="D434" s="561"/>
      <c r="E434" s="561"/>
      <c r="F434" s="561"/>
      <c r="G434" s="561"/>
      <c r="H434" s="561"/>
      <c r="I434" s="561"/>
      <c r="J434" s="468"/>
    </row>
    <row r="435" spans="1:10" x14ac:dyDescent="0.2">
      <c r="A435" s="466"/>
      <c r="B435" s="561"/>
      <c r="C435" s="561"/>
      <c r="D435" s="561"/>
      <c r="E435" s="561"/>
      <c r="F435" s="561"/>
      <c r="G435" s="561"/>
      <c r="H435" s="561"/>
      <c r="I435" s="561"/>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Marin</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0"/>
      <c r="C441" s="520"/>
      <c r="D441" s="521"/>
      <c r="E441" s="528"/>
      <c r="F441" s="529"/>
      <c r="G441" s="529"/>
      <c r="H441" s="529"/>
      <c r="I441" s="529"/>
      <c r="J441" s="530"/>
    </row>
    <row r="442" spans="1:10" ht="13.15" customHeight="1" x14ac:dyDescent="0.2">
      <c r="A442" s="497" t="s">
        <v>853</v>
      </c>
      <c r="B442" s="498"/>
      <c r="C442" s="498"/>
      <c r="D442" s="499"/>
      <c r="E442" s="531"/>
      <c r="F442" s="532"/>
      <c r="G442" s="532"/>
      <c r="H442" s="532"/>
      <c r="I442" s="532"/>
      <c r="J442" s="533"/>
    </row>
    <row r="443" spans="1:10" x14ac:dyDescent="0.2">
      <c r="A443" s="522" t="s">
        <v>808</v>
      </c>
      <c r="B443" s="523"/>
      <c r="C443" s="523"/>
      <c r="D443" s="524"/>
      <c r="E443" s="473"/>
      <c r="F443" s="474"/>
      <c r="G443" s="474"/>
      <c r="H443" s="474"/>
      <c r="I443" s="474"/>
      <c r="J443" s="475"/>
    </row>
    <row r="444" spans="1:10" ht="13.15" customHeight="1" x14ac:dyDescent="0.2">
      <c r="A444" s="58"/>
      <c r="B444" s="59"/>
      <c r="C444" s="59"/>
      <c r="D444" s="59"/>
      <c r="E444" s="544" t="s">
        <v>535</v>
      </c>
      <c r="F444" s="544"/>
      <c r="G444" s="544" t="s">
        <v>533</v>
      </c>
      <c r="H444" s="544"/>
      <c r="I444" s="545" t="s">
        <v>849</v>
      </c>
      <c r="J444" s="546"/>
    </row>
    <row r="445" spans="1:10" x14ac:dyDescent="0.2">
      <c r="A445" s="443" t="s">
        <v>527</v>
      </c>
      <c r="B445" s="444"/>
      <c r="C445" s="444"/>
      <c r="D445" s="445"/>
      <c r="E445" s="547"/>
      <c r="F445" s="548"/>
      <c r="G445" s="547"/>
      <c r="H445" s="548"/>
      <c r="I445" s="549"/>
      <c r="J445" s="550"/>
    </row>
    <row r="446" spans="1:10" x14ac:dyDescent="0.2">
      <c r="A446" s="447" t="s">
        <v>528</v>
      </c>
      <c r="B446" s="448"/>
      <c r="C446" s="448"/>
      <c r="D446" s="449"/>
      <c r="E446" s="542"/>
      <c r="F446" s="543"/>
      <c r="G446" s="540"/>
      <c r="H446" s="541"/>
      <c r="I446" s="538"/>
      <c r="J446" s="539"/>
    </row>
    <row r="447" spans="1:10" x14ac:dyDescent="0.2">
      <c r="A447" s="443" t="s">
        <v>529</v>
      </c>
      <c r="B447" s="444"/>
      <c r="C447" s="444"/>
      <c r="D447" s="445"/>
      <c r="E447" s="547"/>
      <c r="F447" s="548"/>
      <c r="G447" s="547"/>
      <c r="H447" s="548"/>
      <c r="I447" s="549"/>
      <c r="J447" s="550"/>
    </row>
    <row r="448" spans="1:10" x14ac:dyDescent="0.2">
      <c r="A448" s="447" t="s">
        <v>530</v>
      </c>
      <c r="B448" s="448"/>
      <c r="C448" s="448"/>
      <c r="D448" s="449"/>
      <c r="E448" s="542"/>
      <c r="F448" s="543"/>
      <c r="G448" s="540"/>
      <c r="H448" s="541"/>
      <c r="I448" s="538"/>
      <c r="J448" s="539"/>
    </row>
    <row r="449" spans="1:10" x14ac:dyDescent="0.2">
      <c r="A449" s="443" t="s">
        <v>531</v>
      </c>
      <c r="B449" s="444"/>
      <c r="C449" s="444"/>
      <c r="D449" s="445"/>
      <c r="E449" s="547"/>
      <c r="F449" s="548"/>
      <c r="G449" s="547"/>
      <c r="H449" s="548"/>
      <c r="I449" s="549"/>
      <c r="J449" s="550"/>
    </row>
    <row r="450" spans="1:10" x14ac:dyDescent="0.2">
      <c r="A450" s="447" t="s">
        <v>532</v>
      </c>
      <c r="B450" s="448"/>
      <c r="C450" s="448"/>
      <c r="D450" s="449"/>
      <c r="E450" s="542"/>
      <c r="F450" s="543"/>
      <c r="G450" s="540"/>
      <c r="H450" s="541"/>
      <c r="I450" s="538"/>
      <c r="J450" s="539"/>
    </row>
    <row r="451" spans="1:10" x14ac:dyDescent="0.2">
      <c r="A451" s="443" t="s">
        <v>537</v>
      </c>
      <c r="B451" s="444"/>
      <c r="C451" s="444"/>
      <c r="D451" s="445"/>
      <c r="E451" s="551"/>
      <c r="F451" s="552"/>
      <c r="G451" s="551"/>
      <c r="H451" s="552"/>
      <c r="I451" s="553"/>
      <c r="J451" s="554"/>
    </row>
    <row r="452" spans="1:10" x14ac:dyDescent="0.2">
      <c r="A452" s="431"/>
      <c r="B452" s="432"/>
      <c r="C452" s="432"/>
      <c r="D452" s="433"/>
      <c r="E452" s="542"/>
      <c r="F452" s="543"/>
      <c r="G452" s="540"/>
      <c r="H452" s="541"/>
      <c r="I452" s="540"/>
      <c r="J452" s="541"/>
    </row>
    <row r="453" spans="1:10" x14ac:dyDescent="0.2">
      <c r="A453" s="431"/>
      <c r="B453" s="432"/>
      <c r="C453" s="432"/>
      <c r="D453" s="433"/>
      <c r="E453" s="542"/>
      <c r="F453" s="543"/>
      <c r="G453" s="540"/>
      <c r="H453" s="541"/>
      <c r="I453" s="540"/>
      <c r="J453" s="541"/>
    </row>
    <row r="454" spans="1:10" x14ac:dyDescent="0.2">
      <c r="A454" s="431"/>
      <c r="B454" s="432"/>
      <c r="C454" s="432"/>
      <c r="D454" s="433"/>
      <c r="E454" s="542"/>
      <c r="F454" s="543"/>
      <c r="G454" s="540"/>
      <c r="H454" s="541"/>
      <c r="I454" s="540"/>
      <c r="J454" s="541"/>
    </row>
    <row r="455" spans="1:10" x14ac:dyDescent="0.2">
      <c r="A455" s="436" t="s">
        <v>534</v>
      </c>
      <c r="B455" s="437"/>
      <c r="C455" s="437"/>
      <c r="D455" s="438"/>
      <c r="E455" s="562">
        <f>SUM(E445:E454)</f>
        <v>0</v>
      </c>
      <c r="F455" s="563"/>
      <c r="G455" s="562">
        <f>SUM(G445:G454)</f>
        <v>0</v>
      </c>
      <c r="H455" s="563"/>
      <c r="I455" s="562">
        <f>SUM(I445:I454)</f>
        <v>0</v>
      </c>
      <c r="J455" s="563"/>
    </row>
    <row r="456" spans="1:10" ht="13.15" customHeight="1" x14ac:dyDescent="0.2">
      <c r="A456" s="488" t="s">
        <v>861</v>
      </c>
      <c r="B456" s="555"/>
      <c r="C456" s="555"/>
      <c r="D456" s="555"/>
      <c r="E456" s="555"/>
      <c r="F456" s="555"/>
      <c r="G456" s="555"/>
      <c r="H456" s="555"/>
      <c r="I456" s="555"/>
      <c r="J456" s="556"/>
    </row>
    <row r="457" spans="1:10" ht="13.15" customHeight="1" x14ac:dyDescent="0.2">
      <c r="A457" s="491" t="s">
        <v>862</v>
      </c>
      <c r="B457" s="557"/>
      <c r="C457" s="557"/>
      <c r="D457" s="557"/>
      <c r="E457" s="557"/>
      <c r="F457" s="557"/>
      <c r="G457" s="557"/>
      <c r="H457" s="557"/>
      <c r="I457" s="557"/>
      <c r="J457" s="558"/>
    </row>
    <row r="458" spans="1:10" ht="13.15" customHeight="1" x14ac:dyDescent="0.2">
      <c r="A458" s="491" t="s">
        <v>863</v>
      </c>
      <c r="B458" s="557"/>
      <c r="C458" s="557"/>
      <c r="D458" s="557"/>
      <c r="E458" s="557"/>
      <c r="F458" s="557"/>
      <c r="G458" s="557"/>
      <c r="H458" s="557"/>
      <c r="I458" s="557"/>
      <c r="J458" s="558"/>
    </row>
    <row r="459" spans="1:10" ht="13.15" customHeight="1" x14ac:dyDescent="0.2">
      <c r="A459" s="494" t="s">
        <v>864</v>
      </c>
      <c r="B459" s="559"/>
      <c r="C459" s="559"/>
      <c r="D459" s="559"/>
      <c r="E459" s="559"/>
      <c r="F459" s="559"/>
      <c r="G459" s="559"/>
      <c r="H459" s="559"/>
      <c r="I459" s="559"/>
      <c r="J459" s="560"/>
    </row>
    <row r="460" spans="1:10" x14ac:dyDescent="0.2">
      <c r="A460" s="463"/>
      <c r="B460" s="464"/>
      <c r="C460" s="464"/>
      <c r="D460" s="464"/>
      <c r="E460" s="464"/>
      <c r="F460" s="464"/>
      <c r="G460" s="464"/>
      <c r="H460" s="464"/>
      <c r="I460" s="464"/>
      <c r="J460" s="465"/>
    </row>
    <row r="461" spans="1:10" x14ac:dyDescent="0.2">
      <c r="A461" s="466"/>
      <c r="B461" s="561"/>
      <c r="C461" s="561"/>
      <c r="D461" s="561"/>
      <c r="E461" s="561"/>
      <c r="F461" s="561"/>
      <c r="G461" s="561"/>
      <c r="H461" s="561"/>
      <c r="I461" s="561"/>
      <c r="J461" s="468"/>
    </row>
    <row r="462" spans="1:10" x14ac:dyDescent="0.2">
      <c r="A462" s="466"/>
      <c r="B462" s="561"/>
      <c r="C462" s="561"/>
      <c r="D462" s="561"/>
      <c r="E462" s="561"/>
      <c r="F462" s="561"/>
      <c r="G462" s="561"/>
      <c r="H462" s="561"/>
      <c r="I462" s="561"/>
      <c r="J462" s="468"/>
    </row>
    <row r="463" spans="1:10" x14ac:dyDescent="0.2">
      <c r="A463" s="466"/>
      <c r="B463" s="561"/>
      <c r="C463" s="561"/>
      <c r="D463" s="561"/>
      <c r="E463" s="561"/>
      <c r="F463" s="561"/>
      <c r="G463" s="561"/>
      <c r="H463" s="561"/>
      <c r="I463" s="561"/>
      <c r="J463" s="468"/>
    </row>
    <row r="464" spans="1:10" x14ac:dyDescent="0.2">
      <c r="A464" s="466"/>
      <c r="B464" s="561"/>
      <c r="C464" s="561"/>
      <c r="D464" s="561"/>
      <c r="E464" s="561"/>
      <c r="F464" s="561"/>
      <c r="G464" s="561"/>
      <c r="H464" s="561"/>
      <c r="I464" s="561"/>
      <c r="J464" s="468"/>
    </row>
    <row r="465" spans="1:10" x14ac:dyDescent="0.2">
      <c r="A465" s="466"/>
      <c r="B465" s="561"/>
      <c r="C465" s="561"/>
      <c r="D465" s="561"/>
      <c r="E465" s="561"/>
      <c r="F465" s="561"/>
      <c r="G465" s="561"/>
      <c r="H465" s="561"/>
      <c r="I465" s="561"/>
      <c r="J465" s="468"/>
    </row>
    <row r="466" spans="1:10" x14ac:dyDescent="0.2">
      <c r="A466" s="466"/>
      <c r="B466" s="561"/>
      <c r="C466" s="561"/>
      <c r="D466" s="561"/>
      <c r="E466" s="561"/>
      <c r="F466" s="561"/>
      <c r="G466" s="561"/>
      <c r="H466" s="561"/>
      <c r="I466" s="561"/>
      <c r="J466" s="468"/>
    </row>
    <row r="467" spans="1:10" x14ac:dyDescent="0.2">
      <c r="A467" s="466"/>
      <c r="B467" s="561"/>
      <c r="C467" s="561"/>
      <c r="D467" s="561"/>
      <c r="E467" s="561"/>
      <c r="F467" s="561"/>
      <c r="G467" s="561"/>
      <c r="H467" s="561"/>
      <c r="I467" s="561"/>
      <c r="J467" s="468"/>
    </row>
    <row r="468" spans="1:10" x14ac:dyDescent="0.2">
      <c r="A468" s="466"/>
      <c r="B468" s="561"/>
      <c r="C468" s="561"/>
      <c r="D468" s="561"/>
      <c r="E468" s="561"/>
      <c r="F468" s="561"/>
      <c r="G468" s="561"/>
      <c r="H468" s="561"/>
      <c r="I468" s="561"/>
      <c r="J468" s="468"/>
    </row>
    <row r="469" spans="1:10" x14ac:dyDescent="0.2">
      <c r="A469" s="466"/>
      <c r="B469" s="561"/>
      <c r="C469" s="561"/>
      <c r="D469" s="561"/>
      <c r="E469" s="561"/>
      <c r="F469" s="561"/>
      <c r="G469" s="561"/>
      <c r="H469" s="561"/>
      <c r="I469" s="561"/>
      <c r="J469" s="468"/>
    </row>
    <row r="470" spans="1:10" x14ac:dyDescent="0.2">
      <c r="A470" s="466"/>
      <c r="B470" s="561"/>
      <c r="C470" s="561"/>
      <c r="D470" s="561"/>
      <c r="E470" s="561"/>
      <c r="F470" s="561"/>
      <c r="G470" s="561"/>
      <c r="H470" s="561"/>
      <c r="I470" s="561"/>
      <c r="J470" s="468"/>
    </row>
    <row r="471" spans="1:10" x14ac:dyDescent="0.2">
      <c r="A471" s="466"/>
      <c r="B471" s="561"/>
      <c r="C471" s="561"/>
      <c r="D471" s="561"/>
      <c r="E471" s="561"/>
      <c r="F471" s="561"/>
      <c r="G471" s="561"/>
      <c r="H471" s="561"/>
      <c r="I471" s="561"/>
      <c r="J471" s="468"/>
    </row>
    <row r="472" spans="1:10" x14ac:dyDescent="0.2">
      <c r="A472" s="466"/>
      <c r="B472" s="561"/>
      <c r="C472" s="561"/>
      <c r="D472" s="561"/>
      <c r="E472" s="561"/>
      <c r="F472" s="561"/>
      <c r="G472" s="561"/>
      <c r="H472" s="561"/>
      <c r="I472" s="561"/>
      <c r="J472" s="468"/>
    </row>
    <row r="473" spans="1:10" x14ac:dyDescent="0.2">
      <c r="A473" s="466"/>
      <c r="B473" s="561"/>
      <c r="C473" s="561"/>
      <c r="D473" s="561"/>
      <c r="E473" s="561"/>
      <c r="F473" s="561"/>
      <c r="G473" s="561"/>
      <c r="H473" s="561"/>
      <c r="I473" s="561"/>
      <c r="J473" s="468"/>
    </row>
    <row r="474" spans="1:10" x14ac:dyDescent="0.2">
      <c r="A474" s="466"/>
      <c r="B474" s="561"/>
      <c r="C474" s="561"/>
      <c r="D474" s="561"/>
      <c r="E474" s="561"/>
      <c r="F474" s="561"/>
      <c r="G474" s="561"/>
      <c r="H474" s="561"/>
      <c r="I474" s="561"/>
      <c r="J474" s="468"/>
    </row>
    <row r="475" spans="1:10" x14ac:dyDescent="0.2">
      <c r="A475" s="466"/>
      <c r="B475" s="561"/>
      <c r="C475" s="561"/>
      <c r="D475" s="561"/>
      <c r="E475" s="561"/>
      <c r="F475" s="561"/>
      <c r="G475" s="561"/>
      <c r="H475" s="561"/>
      <c r="I475" s="561"/>
      <c r="J475" s="468"/>
    </row>
    <row r="476" spans="1:10" x14ac:dyDescent="0.2">
      <c r="A476" s="466"/>
      <c r="B476" s="561"/>
      <c r="C476" s="561"/>
      <c r="D476" s="561"/>
      <c r="E476" s="561"/>
      <c r="F476" s="561"/>
      <c r="G476" s="561"/>
      <c r="H476" s="561"/>
      <c r="I476" s="561"/>
      <c r="J476" s="468"/>
    </row>
    <row r="477" spans="1:10" x14ac:dyDescent="0.2">
      <c r="A477" s="466"/>
      <c r="B477" s="561"/>
      <c r="C477" s="561"/>
      <c r="D477" s="561"/>
      <c r="E477" s="561"/>
      <c r="F477" s="561"/>
      <c r="G477" s="561"/>
      <c r="H477" s="561"/>
      <c r="I477" s="561"/>
      <c r="J477" s="468"/>
    </row>
    <row r="478" spans="1:10" x14ac:dyDescent="0.2">
      <c r="A478" s="466"/>
      <c r="B478" s="561"/>
      <c r="C478" s="561"/>
      <c r="D478" s="561"/>
      <c r="E478" s="561"/>
      <c r="F478" s="561"/>
      <c r="G478" s="561"/>
      <c r="H478" s="561"/>
      <c r="I478" s="561"/>
      <c r="J478" s="468"/>
    </row>
    <row r="479" spans="1:10" x14ac:dyDescent="0.2">
      <c r="A479" s="466"/>
      <c r="B479" s="561"/>
      <c r="C479" s="561"/>
      <c r="D479" s="561"/>
      <c r="E479" s="561"/>
      <c r="F479" s="561"/>
      <c r="G479" s="561"/>
      <c r="H479" s="561"/>
      <c r="I479" s="561"/>
      <c r="J479" s="468"/>
    </row>
    <row r="480" spans="1:10" x14ac:dyDescent="0.2">
      <c r="A480" s="466"/>
      <c r="B480" s="561"/>
      <c r="C480" s="561"/>
      <c r="D480" s="561"/>
      <c r="E480" s="561"/>
      <c r="F480" s="561"/>
      <c r="G480" s="561"/>
      <c r="H480" s="561"/>
      <c r="I480" s="561"/>
      <c r="J480" s="468"/>
    </row>
    <row r="481" spans="1:10" x14ac:dyDescent="0.2">
      <c r="A481" s="466"/>
      <c r="B481" s="561"/>
      <c r="C481" s="561"/>
      <c r="D481" s="561"/>
      <c r="E481" s="561"/>
      <c r="F481" s="561"/>
      <c r="G481" s="561"/>
      <c r="H481" s="561"/>
      <c r="I481" s="561"/>
      <c r="J481" s="468"/>
    </row>
    <row r="482" spans="1:10" x14ac:dyDescent="0.2">
      <c r="A482" s="466"/>
      <c r="B482" s="561"/>
      <c r="C482" s="561"/>
      <c r="D482" s="561"/>
      <c r="E482" s="561"/>
      <c r="F482" s="561"/>
      <c r="G482" s="561"/>
      <c r="H482" s="561"/>
      <c r="I482" s="561"/>
      <c r="J482" s="468"/>
    </row>
    <row r="483" spans="1:10" x14ac:dyDescent="0.2">
      <c r="A483" s="466"/>
      <c r="B483" s="561"/>
      <c r="C483" s="561"/>
      <c r="D483" s="561"/>
      <c r="E483" s="561"/>
      <c r="F483" s="561"/>
      <c r="G483" s="561"/>
      <c r="H483" s="561"/>
      <c r="I483" s="561"/>
      <c r="J483" s="468"/>
    </row>
    <row r="484" spans="1:10" x14ac:dyDescent="0.2">
      <c r="A484" s="466"/>
      <c r="B484" s="561"/>
      <c r="C484" s="561"/>
      <c r="D484" s="561"/>
      <c r="E484" s="561"/>
      <c r="F484" s="561"/>
      <c r="G484" s="561"/>
      <c r="H484" s="561"/>
      <c r="I484" s="561"/>
      <c r="J484" s="468"/>
    </row>
    <row r="485" spans="1:10" x14ac:dyDescent="0.2">
      <c r="A485" s="466"/>
      <c r="B485" s="561"/>
      <c r="C485" s="561"/>
      <c r="D485" s="561"/>
      <c r="E485" s="561"/>
      <c r="F485" s="561"/>
      <c r="G485" s="561"/>
      <c r="H485" s="561"/>
      <c r="I485" s="561"/>
      <c r="J485" s="468"/>
    </row>
    <row r="486" spans="1:10" x14ac:dyDescent="0.2">
      <c r="A486" s="466"/>
      <c r="B486" s="561"/>
      <c r="C486" s="561"/>
      <c r="D486" s="561"/>
      <c r="E486" s="561"/>
      <c r="F486" s="561"/>
      <c r="G486" s="561"/>
      <c r="H486" s="561"/>
      <c r="I486" s="561"/>
      <c r="J486" s="468"/>
    </row>
    <row r="487" spans="1:10" x14ac:dyDescent="0.2">
      <c r="A487" s="466"/>
      <c r="B487" s="561"/>
      <c r="C487" s="561"/>
      <c r="D487" s="561"/>
      <c r="E487" s="561"/>
      <c r="F487" s="561"/>
      <c r="G487" s="561"/>
      <c r="H487" s="561"/>
      <c r="I487" s="561"/>
      <c r="J487" s="468"/>
    </row>
    <row r="488" spans="1:10" x14ac:dyDescent="0.2">
      <c r="A488" s="466"/>
      <c r="B488" s="561"/>
      <c r="C488" s="561"/>
      <c r="D488" s="561"/>
      <c r="E488" s="561"/>
      <c r="F488" s="561"/>
      <c r="G488" s="561"/>
      <c r="H488" s="561"/>
      <c r="I488" s="561"/>
      <c r="J488" s="468"/>
    </row>
    <row r="489" spans="1:10" x14ac:dyDescent="0.2">
      <c r="A489" s="466"/>
      <c r="B489" s="561"/>
      <c r="C489" s="561"/>
      <c r="D489" s="561"/>
      <c r="E489" s="561"/>
      <c r="F489" s="561"/>
      <c r="G489" s="561"/>
      <c r="H489" s="561"/>
      <c r="I489" s="561"/>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Marin</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0"/>
      <c r="C495" s="520"/>
      <c r="D495" s="521"/>
      <c r="E495" s="528"/>
      <c r="F495" s="529"/>
      <c r="G495" s="529"/>
      <c r="H495" s="529"/>
      <c r="I495" s="529"/>
      <c r="J495" s="530"/>
    </row>
    <row r="496" spans="1:10" ht="13.15" customHeight="1" x14ac:dyDescent="0.2">
      <c r="A496" s="497" t="s">
        <v>853</v>
      </c>
      <c r="B496" s="498"/>
      <c r="C496" s="498"/>
      <c r="D496" s="499"/>
      <c r="E496" s="531"/>
      <c r="F496" s="532"/>
      <c r="G496" s="532"/>
      <c r="H496" s="532"/>
      <c r="I496" s="532"/>
      <c r="J496" s="533"/>
    </row>
    <row r="497" spans="1:10" x14ac:dyDescent="0.2">
      <c r="A497" s="522" t="s">
        <v>808</v>
      </c>
      <c r="B497" s="523"/>
      <c r="C497" s="523"/>
      <c r="D497" s="524"/>
      <c r="E497" s="473"/>
      <c r="F497" s="474"/>
      <c r="G497" s="474"/>
      <c r="H497" s="474"/>
      <c r="I497" s="474"/>
      <c r="J497" s="475"/>
    </row>
    <row r="498" spans="1:10" ht="13.15" customHeight="1" x14ac:dyDescent="0.2">
      <c r="A498" s="58"/>
      <c r="B498" s="59"/>
      <c r="C498" s="59"/>
      <c r="D498" s="59"/>
      <c r="E498" s="544" t="s">
        <v>535</v>
      </c>
      <c r="F498" s="544"/>
      <c r="G498" s="544" t="s">
        <v>533</v>
      </c>
      <c r="H498" s="544"/>
      <c r="I498" s="545" t="s">
        <v>849</v>
      </c>
      <c r="J498" s="546"/>
    </row>
    <row r="499" spans="1:10" x14ac:dyDescent="0.2">
      <c r="A499" s="443" t="s">
        <v>527</v>
      </c>
      <c r="B499" s="444"/>
      <c r="C499" s="444"/>
      <c r="D499" s="445"/>
      <c r="E499" s="547"/>
      <c r="F499" s="548"/>
      <c r="G499" s="547"/>
      <c r="H499" s="548"/>
      <c r="I499" s="549"/>
      <c r="J499" s="550"/>
    </row>
    <row r="500" spans="1:10" x14ac:dyDescent="0.2">
      <c r="A500" s="447" t="s">
        <v>528</v>
      </c>
      <c r="B500" s="448"/>
      <c r="C500" s="448"/>
      <c r="D500" s="449"/>
      <c r="E500" s="542"/>
      <c r="F500" s="543"/>
      <c r="G500" s="540"/>
      <c r="H500" s="541"/>
      <c r="I500" s="538"/>
      <c r="J500" s="539"/>
    </row>
    <row r="501" spans="1:10" x14ac:dyDescent="0.2">
      <c r="A501" s="443" t="s">
        <v>529</v>
      </c>
      <c r="B501" s="444"/>
      <c r="C501" s="444"/>
      <c r="D501" s="445"/>
      <c r="E501" s="547"/>
      <c r="F501" s="548"/>
      <c r="G501" s="547"/>
      <c r="H501" s="548"/>
      <c r="I501" s="549"/>
      <c r="J501" s="550"/>
    </row>
    <row r="502" spans="1:10" x14ac:dyDescent="0.2">
      <c r="A502" s="447" t="s">
        <v>530</v>
      </c>
      <c r="B502" s="448"/>
      <c r="C502" s="448"/>
      <c r="D502" s="449"/>
      <c r="E502" s="542"/>
      <c r="F502" s="543"/>
      <c r="G502" s="540"/>
      <c r="H502" s="541"/>
      <c r="I502" s="538"/>
      <c r="J502" s="539"/>
    </row>
    <row r="503" spans="1:10" x14ac:dyDescent="0.2">
      <c r="A503" s="443" t="s">
        <v>531</v>
      </c>
      <c r="B503" s="444"/>
      <c r="C503" s="444"/>
      <c r="D503" s="445"/>
      <c r="E503" s="547"/>
      <c r="F503" s="548"/>
      <c r="G503" s="547"/>
      <c r="H503" s="548"/>
      <c r="I503" s="549"/>
      <c r="J503" s="550"/>
    </row>
    <row r="504" spans="1:10" x14ac:dyDescent="0.2">
      <c r="A504" s="447" t="s">
        <v>532</v>
      </c>
      <c r="B504" s="448"/>
      <c r="C504" s="448"/>
      <c r="D504" s="449"/>
      <c r="E504" s="542"/>
      <c r="F504" s="543"/>
      <c r="G504" s="540"/>
      <c r="H504" s="541"/>
      <c r="I504" s="538"/>
      <c r="J504" s="539"/>
    </row>
    <row r="505" spans="1:10" x14ac:dyDescent="0.2">
      <c r="A505" s="443" t="s">
        <v>537</v>
      </c>
      <c r="B505" s="444"/>
      <c r="C505" s="444"/>
      <c r="D505" s="445"/>
      <c r="E505" s="551"/>
      <c r="F505" s="552"/>
      <c r="G505" s="551"/>
      <c r="H505" s="552"/>
      <c r="I505" s="553"/>
      <c r="J505" s="554"/>
    </row>
    <row r="506" spans="1:10" x14ac:dyDescent="0.2">
      <c r="A506" s="431"/>
      <c r="B506" s="432"/>
      <c r="C506" s="432"/>
      <c r="D506" s="433"/>
      <c r="E506" s="542"/>
      <c r="F506" s="543"/>
      <c r="G506" s="540"/>
      <c r="H506" s="541"/>
      <c r="I506" s="540"/>
      <c r="J506" s="541"/>
    </row>
    <row r="507" spans="1:10" x14ac:dyDescent="0.2">
      <c r="A507" s="431"/>
      <c r="B507" s="432"/>
      <c r="C507" s="432"/>
      <c r="D507" s="433"/>
      <c r="E507" s="542"/>
      <c r="F507" s="543"/>
      <c r="G507" s="540"/>
      <c r="H507" s="541"/>
      <c r="I507" s="540"/>
      <c r="J507" s="541"/>
    </row>
    <row r="508" spans="1:10" x14ac:dyDescent="0.2">
      <c r="A508" s="431"/>
      <c r="B508" s="432"/>
      <c r="C508" s="432"/>
      <c r="D508" s="433"/>
      <c r="E508" s="542"/>
      <c r="F508" s="543"/>
      <c r="G508" s="540"/>
      <c r="H508" s="541"/>
      <c r="I508" s="540"/>
      <c r="J508" s="541"/>
    </row>
    <row r="509" spans="1:10" x14ac:dyDescent="0.2">
      <c r="A509" s="436" t="s">
        <v>534</v>
      </c>
      <c r="B509" s="437"/>
      <c r="C509" s="437"/>
      <c r="D509" s="438"/>
      <c r="E509" s="562">
        <f>SUM(E499:E508)</f>
        <v>0</v>
      </c>
      <c r="F509" s="563"/>
      <c r="G509" s="562">
        <f>SUM(G499:G508)</f>
        <v>0</v>
      </c>
      <c r="H509" s="563"/>
      <c r="I509" s="562">
        <f>SUM(I499:I508)</f>
        <v>0</v>
      </c>
      <c r="J509" s="563"/>
    </row>
    <row r="510" spans="1:10" ht="13.15" customHeight="1" x14ac:dyDescent="0.2">
      <c r="A510" s="488" t="s">
        <v>861</v>
      </c>
      <c r="B510" s="555"/>
      <c r="C510" s="555"/>
      <c r="D510" s="555"/>
      <c r="E510" s="555"/>
      <c r="F510" s="555"/>
      <c r="G510" s="555"/>
      <c r="H510" s="555"/>
      <c r="I510" s="555"/>
      <c r="J510" s="556"/>
    </row>
    <row r="511" spans="1:10" ht="13.15" customHeight="1" x14ac:dyDescent="0.2">
      <c r="A511" s="491" t="s">
        <v>862</v>
      </c>
      <c r="B511" s="557"/>
      <c r="C511" s="557"/>
      <c r="D511" s="557"/>
      <c r="E511" s="557"/>
      <c r="F511" s="557"/>
      <c r="G511" s="557"/>
      <c r="H511" s="557"/>
      <c r="I511" s="557"/>
      <c r="J511" s="558"/>
    </row>
    <row r="512" spans="1:10" ht="13.15" customHeight="1" x14ac:dyDescent="0.2">
      <c r="A512" s="491" t="s">
        <v>863</v>
      </c>
      <c r="B512" s="557"/>
      <c r="C512" s="557"/>
      <c r="D512" s="557"/>
      <c r="E512" s="557"/>
      <c r="F512" s="557"/>
      <c r="G512" s="557"/>
      <c r="H512" s="557"/>
      <c r="I512" s="557"/>
      <c r="J512" s="558"/>
    </row>
    <row r="513" spans="1:10" ht="13.15" customHeight="1" x14ac:dyDescent="0.2">
      <c r="A513" s="494" t="s">
        <v>864</v>
      </c>
      <c r="B513" s="559"/>
      <c r="C513" s="559"/>
      <c r="D513" s="559"/>
      <c r="E513" s="559"/>
      <c r="F513" s="559"/>
      <c r="G513" s="559"/>
      <c r="H513" s="559"/>
      <c r="I513" s="559"/>
      <c r="J513" s="560"/>
    </row>
    <row r="514" spans="1:10" x14ac:dyDescent="0.2">
      <c r="A514" s="463"/>
      <c r="B514" s="464"/>
      <c r="C514" s="464"/>
      <c r="D514" s="464"/>
      <c r="E514" s="464"/>
      <c r="F514" s="464"/>
      <c r="G514" s="464"/>
      <c r="H514" s="464"/>
      <c r="I514" s="464"/>
      <c r="J514" s="465"/>
    </row>
    <row r="515" spans="1:10" x14ac:dyDescent="0.2">
      <c r="A515" s="466"/>
      <c r="B515" s="561"/>
      <c r="C515" s="561"/>
      <c r="D515" s="561"/>
      <c r="E515" s="561"/>
      <c r="F515" s="561"/>
      <c r="G515" s="561"/>
      <c r="H515" s="561"/>
      <c r="I515" s="561"/>
      <c r="J515" s="468"/>
    </row>
    <row r="516" spans="1:10" x14ac:dyDescent="0.2">
      <c r="A516" s="466"/>
      <c r="B516" s="561"/>
      <c r="C516" s="561"/>
      <c r="D516" s="561"/>
      <c r="E516" s="561"/>
      <c r="F516" s="561"/>
      <c r="G516" s="561"/>
      <c r="H516" s="561"/>
      <c r="I516" s="561"/>
      <c r="J516" s="468"/>
    </row>
    <row r="517" spans="1:10" x14ac:dyDescent="0.2">
      <c r="A517" s="466"/>
      <c r="B517" s="561"/>
      <c r="C517" s="561"/>
      <c r="D517" s="561"/>
      <c r="E517" s="561"/>
      <c r="F517" s="561"/>
      <c r="G517" s="561"/>
      <c r="H517" s="561"/>
      <c r="I517" s="561"/>
      <c r="J517" s="468"/>
    </row>
    <row r="518" spans="1:10" x14ac:dyDescent="0.2">
      <c r="A518" s="466"/>
      <c r="B518" s="561"/>
      <c r="C518" s="561"/>
      <c r="D518" s="561"/>
      <c r="E518" s="561"/>
      <c r="F518" s="561"/>
      <c r="G518" s="561"/>
      <c r="H518" s="561"/>
      <c r="I518" s="561"/>
      <c r="J518" s="468"/>
    </row>
    <row r="519" spans="1:10" x14ac:dyDescent="0.2">
      <c r="A519" s="466"/>
      <c r="B519" s="561"/>
      <c r="C519" s="561"/>
      <c r="D519" s="561"/>
      <c r="E519" s="561"/>
      <c r="F519" s="561"/>
      <c r="G519" s="561"/>
      <c r="H519" s="561"/>
      <c r="I519" s="561"/>
      <c r="J519" s="468"/>
    </row>
    <row r="520" spans="1:10" x14ac:dyDescent="0.2">
      <c r="A520" s="466"/>
      <c r="B520" s="561"/>
      <c r="C520" s="561"/>
      <c r="D520" s="561"/>
      <c r="E520" s="561"/>
      <c r="F520" s="561"/>
      <c r="G520" s="561"/>
      <c r="H520" s="561"/>
      <c r="I520" s="561"/>
      <c r="J520" s="468"/>
    </row>
    <row r="521" spans="1:10" x14ac:dyDescent="0.2">
      <c r="A521" s="466"/>
      <c r="B521" s="561"/>
      <c r="C521" s="561"/>
      <c r="D521" s="561"/>
      <c r="E521" s="561"/>
      <c r="F521" s="561"/>
      <c r="G521" s="561"/>
      <c r="H521" s="561"/>
      <c r="I521" s="561"/>
      <c r="J521" s="468"/>
    </row>
    <row r="522" spans="1:10" x14ac:dyDescent="0.2">
      <c r="A522" s="466"/>
      <c r="B522" s="561"/>
      <c r="C522" s="561"/>
      <c r="D522" s="561"/>
      <c r="E522" s="561"/>
      <c r="F522" s="561"/>
      <c r="G522" s="561"/>
      <c r="H522" s="561"/>
      <c r="I522" s="561"/>
      <c r="J522" s="468"/>
    </row>
    <row r="523" spans="1:10" x14ac:dyDescent="0.2">
      <c r="A523" s="466"/>
      <c r="B523" s="561"/>
      <c r="C523" s="561"/>
      <c r="D523" s="561"/>
      <c r="E523" s="561"/>
      <c r="F523" s="561"/>
      <c r="G523" s="561"/>
      <c r="H523" s="561"/>
      <c r="I523" s="561"/>
      <c r="J523" s="468"/>
    </row>
    <row r="524" spans="1:10" x14ac:dyDescent="0.2">
      <c r="A524" s="466"/>
      <c r="B524" s="561"/>
      <c r="C524" s="561"/>
      <c r="D524" s="561"/>
      <c r="E524" s="561"/>
      <c r="F524" s="561"/>
      <c r="G524" s="561"/>
      <c r="H524" s="561"/>
      <c r="I524" s="561"/>
      <c r="J524" s="468"/>
    </row>
    <row r="525" spans="1:10" x14ac:dyDescent="0.2">
      <c r="A525" s="466"/>
      <c r="B525" s="561"/>
      <c r="C525" s="561"/>
      <c r="D525" s="561"/>
      <c r="E525" s="561"/>
      <c r="F525" s="561"/>
      <c r="G525" s="561"/>
      <c r="H525" s="561"/>
      <c r="I525" s="561"/>
      <c r="J525" s="468"/>
    </row>
    <row r="526" spans="1:10" x14ac:dyDescent="0.2">
      <c r="A526" s="466"/>
      <c r="B526" s="561"/>
      <c r="C526" s="561"/>
      <c r="D526" s="561"/>
      <c r="E526" s="561"/>
      <c r="F526" s="561"/>
      <c r="G526" s="561"/>
      <c r="H526" s="561"/>
      <c r="I526" s="561"/>
      <c r="J526" s="468"/>
    </row>
    <row r="527" spans="1:10" x14ac:dyDescent="0.2">
      <c r="A527" s="466"/>
      <c r="B527" s="561"/>
      <c r="C527" s="561"/>
      <c r="D527" s="561"/>
      <c r="E527" s="561"/>
      <c r="F527" s="561"/>
      <c r="G527" s="561"/>
      <c r="H527" s="561"/>
      <c r="I527" s="561"/>
      <c r="J527" s="468"/>
    </row>
    <row r="528" spans="1:10" x14ac:dyDescent="0.2">
      <c r="A528" s="466"/>
      <c r="B528" s="561"/>
      <c r="C528" s="561"/>
      <c r="D528" s="561"/>
      <c r="E528" s="561"/>
      <c r="F528" s="561"/>
      <c r="G528" s="561"/>
      <c r="H528" s="561"/>
      <c r="I528" s="561"/>
      <c r="J528" s="468"/>
    </row>
    <row r="529" spans="1:10" x14ac:dyDescent="0.2">
      <c r="A529" s="466"/>
      <c r="B529" s="561"/>
      <c r="C529" s="561"/>
      <c r="D529" s="561"/>
      <c r="E529" s="561"/>
      <c r="F529" s="561"/>
      <c r="G529" s="561"/>
      <c r="H529" s="561"/>
      <c r="I529" s="561"/>
      <c r="J529" s="468"/>
    </row>
    <row r="530" spans="1:10" x14ac:dyDescent="0.2">
      <c r="A530" s="466"/>
      <c r="B530" s="561"/>
      <c r="C530" s="561"/>
      <c r="D530" s="561"/>
      <c r="E530" s="561"/>
      <c r="F530" s="561"/>
      <c r="G530" s="561"/>
      <c r="H530" s="561"/>
      <c r="I530" s="561"/>
      <c r="J530" s="468"/>
    </row>
    <row r="531" spans="1:10" x14ac:dyDescent="0.2">
      <c r="A531" s="466"/>
      <c r="B531" s="561"/>
      <c r="C531" s="561"/>
      <c r="D531" s="561"/>
      <c r="E531" s="561"/>
      <c r="F531" s="561"/>
      <c r="G531" s="561"/>
      <c r="H531" s="561"/>
      <c r="I531" s="561"/>
      <c r="J531" s="468"/>
    </row>
    <row r="532" spans="1:10" x14ac:dyDescent="0.2">
      <c r="A532" s="466"/>
      <c r="B532" s="561"/>
      <c r="C532" s="561"/>
      <c r="D532" s="561"/>
      <c r="E532" s="561"/>
      <c r="F532" s="561"/>
      <c r="G532" s="561"/>
      <c r="H532" s="561"/>
      <c r="I532" s="561"/>
      <c r="J532" s="468"/>
    </row>
    <row r="533" spans="1:10" x14ac:dyDescent="0.2">
      <c r="A533" s="466"/>
      <c r="B533" s="561"/>
      <c r="C533" s="561"/>
      <c r="D533" s="561"/>
      <c r="E533" s="561"/>
      <c r="F533" s="561"/>
      <c r="G533" s="561"/>
      <c r="H533" s="561"/>
      <c r="I533" s="561"/>
      <c r="J533" s="468"/>
    </row>
    <row r="534" spans="1:10" x14ac:dyDescent="0.2">
      <c r="A534" s="466"/>
      <c r="B534" s="561"/>
      <c r="C534" s="561"/>
      <c r="D534" s="561"/>
      <c r="E534" s="561"/>
      <c r="F534" s="561"/>
      <c r="G534" s="561"/>
      <c r="H534" s="561"/>
      <c r="I534" s="561"/>
      <c r="J534" s="468"/>
    </row>
    <row r="535" spans="1:10" x14ac:dyDescent="0.2">
      <c r="A535" s="466"/>
      <c r="B535" s="561"/>
      <c r="C535" s="561"/>
      <c r="D535" s="561"/>
      <c r="E535" s="561"/>
      <c r="F535" s="561"/>
      <c r="G535" s="561"/>
      <c r="H535" s="561"/>
      <c r="I535" s="561"/>
      <c r="J535" s="468"/>
    </row>
    <row r="536" spans="1:10" x14ac:dyDescent="0.2">
      <c r="A536" s="466"/>
      <c r="B536" s="561"/>
      <c r="C536" s="561"/>
      <c r="D536" s="561"/>
      <c r="E536" s="561"/>
      <c r="F536" s="561"/>
      <c r="G536" s="561"/>
      <c r="H536" s="561"/>
      <c r="I536" s="561"/>
      <c r="J536" s="468"/>
    </row>
    <row r="537" spans="1:10" x14ac:dyDescent="0.2">
      <c r="A537" s="466"/>
      <c r="B537" s="561"/>
      <c r="C537" s="561"/>
      <c r="D537" s="561"/>
      <c r="E537" s="561"/>
      <c r="F537" s="561"/>
      <c r="G537" s="561"/>
      <c r="H537" s="561"/>
      <c r="I537" s="561"/>
      <c r="J537" s="468"/>
    </row>
    <row r="538" spans="1:10" x14ac:dyDescent="0.2">
      <c r="A538" s="466"/>
      <c r="B538" s="561"/>
      <c r="C538" s="561"/>
      <c r="D538" s="561"/>
      <c r="E538" s="561"/>
      <c r="F538" s="561"/>
      <c r="G538" s="561"/>
      <c r="H538" s="561"/>
      <c r="I538" s="561"/>
      <c r="J538" s="468"/>
    </row>
    <row r="539" spans="1:10" x14ac:dyDescent="0.2">
      <c r="A539" s="466"/>
      <c r="B539" s="561"/>
      <c r="C539" s="561"/>
      <c r="D539" s="561"/>
      <c r="E539" s="561"/>
      <c r="F539" s="561"/>
      <c r="G539" s="561"/>
      <c r="H539" s="561"/>
      <c r="I539" s="561"/>
      <c r="J539" s="468"/>
    </row>
    <row r="540" spans="1:10" x14ac:dyDescent="0.2">
      <c r="A540" s="466"/>
      <c r="B540" s="561"/>
      <c r="C540" s="561"/>
      <c r="D540" s="561"/>
      <c r="E540" s="561"/>
      <c r="F540" s="561"/>
      <c r="G540" s="561"/>
      <c r="H540" s="561"/>
      <c r="I540" s="561"/>
      <c r="J540" s="468"/>
    </row>
    <row r="541" spans="1:10" x14ac:dyDescent="0.2">
      <c r="A541" s="466"/>
      <c r="B541" s="561"/>
      <c r="C541" s="561"/>
      <c r="D541" s="561"/>
      <c r="E541" s="561"/>
      <c r="F541" s="561"/>
      <c r="G541" s="561"/>
      <c r="H541" s="561"/>
      <c r="I541" s="561"/>
      <c r="J541" s="468"/>
    </row>
    <row r="542" spans="1:10" x14ac:dyDescent="0.2">
      <c r="A542" s="466"/>
      <c r="B542" s="561"/>
      <c r="C542" s="561"/>
      <c r="D542" s="561"/>
      <c r="E542" s="561"/>
      <c r="F542" s="561"/>
      <c r="G542" s="561"/>
      <c r="H542" s="561"/>
      <c r="I542" s="561"/>
      <c r="J542" s="468"/>
    </row>
    <row r="543" spans="1:10" x14ac:dyDescent="0.2">
      <c r="A543" s="466"/>
      <c r="B543" s="561"/>
      <c r="C543" s="561"/>
      <c r="D543" s="561"/>
      <c r="E543" s="561"/>
      <c r="F543" s="561"/>
      <c r="G543" s="561"/>
      <c r="H543" s="561"/>
      <c r="I543" s="561"/>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Marin</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0"/>
      <c r="C549" s="520"/>
      <c r="D549" s="521"/>
      <c r="E549" s="528"/>
      <c r="F549" s="529"/>
      <c r="G549" s="529"/>
      <c r="H549" s="529"/>
      <c r="I549" s="529"/>
      <c r="J549" s="530"/>
    </row>
    <row r="550" spans="1:10" ht="13.15" customHeight="1" x14ac:dyDescent="0.2">
      <c r="A550" s="497" t="s">
        <v>853</v>
      </c>
      <c r="B550" s="498"/>
      <c r="C550" s="498"/>
      <c r="D550" s="499"/>
      <c r="E550" s="531"/>
      <c r="F550" s="532"/>
      <c r="G550" s="532"/>
      <c r="H550" s="532"/>
      <c r="I550" s="532"/>
      <c r="J550" s="533"/>
    </row>
    <row r="551" spans="1:10" x14ac:dyDescent="0.2">
      <c r="A551" s="522" t="s">
        <v>808</v>
      </c>
      <c r="B551" s="523"/>
      <c r="C551" s="523"/>
      <c r="D551" s="524"/>
      <c r="E551" s="473"/>
      <c r="F551" s="474"/>
      <c r="G551" s="474"/>
      <c r="H551" s="474"/>
      <c r="I551" s="474"/>
      <c r="J551" s="475"/>
    </row>
    <row r="552" spans="1:10" ht="13.15" customHeight="1" x14ac:dyDescent="0.2">
      <c r="A552" s="58"/>
      <c r="B552" s="59"/>
      <c r="C552" s="59"/>
      <c r="D552" s="59"/>
      <c r="E552" s="544" t="s">
        <v>535</v>
      </c>
      <c r="F552" s="544"/>
      <c r="G552" s="544" t="s">
        <v>533</v>
      </c>
      <c r="H552" s="544"/>
      <c r="I552" s="545" t="s">
        <v>849</v>
      </c>
      <c r="J552" s="546"/>
    </row>
    <row r="553" spans="1:10" x14ac:dyDescent="0.2">
      <c r="A553" s="443" t="s">
        <v>527</v>
      </c>
      <c r="B553" s="444"/>
      <c r="C553" s="444"/>
      <c r="D553" s="445"/>
      <c r="E553" s="547"/>
      <c r="F553" s="548"/>
      <c r="G553" s="547"/>
      <c r="H553" s="548"/>
      <c r="I553" s="549"/>
      <c r="J553" s="550"/>
    </row>
    <row r="554" spans="1:10" x14ac:dyDescent="0.2">
      <c r="A554" s="447" t="s">
        <v>528</v>
      </c>
      <c r="B554" s="448"/>
      <c r="C554" s="448"/>
      <c r="D554" s="449"/>
      <c r="E554" s="542"/>
      <c r="F554" s="543"/>
      <c r="G554" s="540"/>
      <c r="H554" s="541"/>
      <c r="I554" s="538"/>
      <c r="J554" s="539"/>
    </row>
    <row r="555" spans="1:10" x14ac:dyDescent="0.2">
      <c r="A555" s="443" t="s">
        <v>529</v>
      </c>
      <c r="B555" s="444"/>
      <c r="C555" s="444"/>
      <c r="D555" s="445"/>
      <c r="E555" s="547"/>
      <c r="F555" s="548"/>
      <c r="G555" s="547"/>
      <c r="H555" s="548"/>
      <c r="I555" s="549"/>
      <c r="J555" s="550"/>
    </row>
    <row r="556" spans="1:10" x14ac:dyDescent="0.2">
      <c r="A556" s="447" t="s">
        <v>530</v>
      </c>
      <c r="B556" s="448"/>
      <c r="C556" s="448"/>
      <c r="D556" s="449"/>
      <c r="E556" s="542"/>
      <c r="F556" s="543"/>
      <c r="G556" s="540"/>
      <c r="H556" s="541"/>
      <c r="I556" s="538"/>
      <c r="J556" s="539"/>
    </row>
    <row r="557" spans="1:10" x14ac:dyDescent="0.2">
      <c r="A557" s="443" t="s">
        <v>531</v>
      </c>
      <c r="B557" s="444"/>
      <c r="C557" s="444"/>
      <c r="D557" s="445"/>
      <c r="E557" s="547"/>
      <c r="F557" s="548"/>
      <c r="G557" s="547"/>
      <c r="H557" s="548"/>
      <c r="I557" s="549"/>
      <c r="J557" s="550"/>
    </row>
    <row r="558" spans="1:10" x14ac:dyDescent="0.2">
      <c r="A558" s="447" t="s">
        <v>532</v>
      </c>
      <c r="B558" s="448"/>
      <c r="C558" s="448"/>
      <c r="D558" s="449"/>
      <c r="E558" s="542"/>
      <c r="F558" s="543"/>
      <c r="G558" s="540"/>
      <c r="H558" s="541"/>
      <c r="I558" s="538"/>
      <c r="J558" s="539"/>
    </row>
    <row r="559" spans="1:10" x14ac:dyDescent="0.2">
      <c r="A559" s="443" t="s">
        <v>537</v>
      </c>
      <c r="B559" s="444"/>
      <c r="C559" s="444"/>
      <c r="D559" s="445"/>
      <c r="E559" s="551"/>
      <c r="F559" s="552"/>
      <c r="G559" s="551"/>
      <c r="H559" s="552"/>
      <c r="I559" s="553"/>
      <c r="J559" s="554"/>
    </row>
    <row r="560" spans="1:10" x14ac:dyDescent="0.2">
      <c r="A560" s="431"/>
      <c r="B560" s="432"/>
      <c r="C560" s="432"/>
      <c r="D560" s="433"/>
      <c r="E560" s="542"/>
      <c r="F560" s="543"/>
      <c r="G560" s="540"/>
      <c r="H560" s="541"/>
      <c r="I560" s="540"/>
      <c r="J560" s="541"/>
    </row>
    <row r="561" spans="1:10" x14ac:dyDescent="0.2">
      <c r="A561" s="431"/>
      <c r="B561" s="432"/>
      <c r="C561" s="432"/>
      <c r="D561" s="433"/>
      <c r="E561" s="542"/>
      <c r="F561" s="543"/>
      <c r="G561" s="540"/>
      <c r="H561" s="541"/>
      <c r="I561" s="540"/>
      <c r="J561" s="541"/>
    </row>
    <row r="562" spans="1:10" x14ac:dyDescent="0.2">
      <c r="A562" s="431"/>
      <c r="B562" s="432"/>
      <c r="C562" s="432"/>
      <c r="D562" s="433"/>
      <c r="E562" s="542"/>
      <c r="F562" s="543"/>
      <c r="G562" s="540"/>
      <c r="H562" s="541"/>
      <c r="I562" s="540"/>
      <c r="J562" s="541"/>
    </row>
    <row r="563" spans="1:10" x14ac:dyDescent="0.2">
      <c r="A563" s="436" t="s">
        <v>534</v>
      </c>
      <c r="B563" s="437"/>
      <c r="C563" s="437"/>
      <c r="D563" s="438"/>
      <c r="E563" s="562">
        <f>SUM(E553:E562)</f>
        <v>0</v>
      </c>
      <c r="F563" s="563"/>
      <c r="G563" s="562">
        <f>SUM(G553:G562)</f>
        <v>0</v>
      </c>
      <c r="H563" s="563"/>
      <c r="I563" s="562">
        <f>SUM(I553:I562)</f>
        <v>0</v>
      </c>
      <c r="J563" s="563"/>
    </row>
    <row r="564" spans="1:10" ht="13.15" customHeight="1" x14ac:dyDescent="0.2">
      <c r="A564" s="488" t="s">
        <v>861</v>
      </c>
      <c r="B564" s="555"/>
      <c r="C564" s="555"/>
      <c r="D564" s="555"/>
      <c r="E564" s="555"/>
      <c r="F564" s="555"/>
      <c r="G564" s="555"/>
      <c r="H564" s="555"/>
      <c r="I564" s="555"/>
      <c r="J564" s="556"/>
    </row>
    <row r="565" spans="1:10" ht="13.15" customHeight="1" x14ac:dyDescent="0.2">
      <c r="A565" s="491" t="s">
        <v>862</v>
      </c>
      <c r="B565" s="557"/>
      <c r="C565" s="557"/>
      <c r="D565" s="557"/>
      <c r="E565" s="557"/>
      <c r="F565" s="557"/>
      <c r="G565" s="557"/>
      <c r="H565" s="557"/>
      <c r="I565" s="557"/>
      <c r="J565" s="558"/>
    </row>
    <row r="566" spans="1:10" ht="13.15" customHeight="1" x14ac:dyDescent="0.2">
      <c r="A566" s="491" t="s">
        <v>863</v>
      </c>
      <c r="B566" s="557"/>
      <c r="C566" s="557"/>
      <c r="D566" s="557"/>
      <c r="E566" s="557"/>
      <c r="F566" s="557"/>
      <c r="G566" s="557"/>
      <c r="H566" s="557"/>
      <c r="I566" s="557"/>
      <c r="J566" s="558"/>
    </row>
    <row r="567" spans="1:10" ht="13.15" customHeight="1" x14ac:dyDescent="0.2">
      <c r="A567" s="494" t="s">
        <v>864</v>
      </c>
      <c r="B567" s="559"/>
      <c r="C567" s="559"/>
      <c r="D567" s="559"/>
      <c r="E567" s="559"/>
      <c r="F567" s="559"/>
      <c r="G567" s="559"/>
      <c r="H567" s="559"/>
      <c r="I567" s="559"/>
      <c r="J567" s="560"/>
    </row>
    <row r="568" spans="1:10" x14ac:dyDescent="0.2">
      <c r="A568" s="463"/>
      <c r="B568" s="464"/>
      <c r="C568" s="464"/>
      <c r="D568" s="464"/>
      <c r="E568" s="464"/>
      <c r="F568" s="464"/>
      <c r="G568" s="464"/>
      <c r="H568" s="464"/>
      <c r="I568" s="464"/>
      <c r="J568" s="465"/>
    </row>
    <row r="569" spans="1:10" x14ac:dyDescent="0.2">
      <c r="A569" s="466"/>
      <c r="B569" s="561"/>
      <c r="C569" s="561"/>
      <c r="D569" s="561"/>
      <c r="E569" s="561"/>
      <c r="F569" s="561"/>
      <c r="G569" s="561"/>
      <c r="H569" s="561"/>
      <c r="I569" s="561"/>
      <c r="J569" s="468"/>
    </row>
    <row r="570" spans="1:10" x14ac:dyDescent="0.2">
      <c r="A570" s="466"/>
      <c r="B570" s="561"/>
      <c r="C570" s="561"/>
      <c r="D570" s="561"/>
      <c r="E570" s="561"/>
      <c r="F570" s="561"/>
      <c r="G570" s="561"/>
      <c r="H570" s="561"/>
      <c r="I570" s="561"/>
      <c r="J570" s="468"/>
    </row>
    <row r="571" spans="1:10" x14ac:dyDescent="0.2">
      <c r="A571" s="466"/>
      <c r="B571" s="561"/>
      <c r="C571" s="561"/>
      <c r="D571" s="561"/>
      <c r="E571" s="561"/>
      <c r="F571" s="561"/>
      <c r="G571" s="561"/>
      <c r="H571" s="561"/>
      <c r="I571" s="561"/>
      <c r="J571" s="468"/>
    </row>
    <row r="572" spans="1:10" x14ac:dyDescent="0.2">
      <c r="A572" s="466"/>
      <c r="B572" s="561"/>
      <c r="C572" s="561"/>
      <c r="D572" s="561"/>
      <c r="E572" s="561"/>
      <c r="F572" s="561"/>
      <c r="G572" s="561"/>
      <c r="H572" s="561"/>
      <c r="I572" s="561"/>
      <c r="J572" s="468"/>
    </row>
    <row r="573" spans="1:10" x14ac:dyDescent="0.2">
      <c r="A573" s="466"/>
      <c r="B573" s="561"/>
      <c r="C573" s="561"/>
      <c r="D573" s="561"/>
      <c r="E573" s="561"/>
      <c r="F573" s="561"/>
      <c r="G573" s="561"/>
      <c r="H573" s="561"/>
      <c r="I573" s="561"/>
      <c r="J573" s="468"/>
    </row>
    <row r="574" spans="1:10" x14ac:dyDescent="0.2">
      <c r="A574" s="466"/>
      <c r="B574" s="561"/>
      <c r="C574" s="561"/>
      <c r="D574" s="561"/>
      <c r="E574" s="561"/>
      <c r="F574" s="561"/>
      <c r="G574" s="561"/>
      <c r="H574" s="561"/>
      <c r="I574" s="561"/>
      <c r="J574" s="468"/>
    </row>
    <row r="575" spans="1:10" x14ac:dyDescent="0.2">
      <c r="A575" s="466"/>
      <c r="B575" s="561"/>
      <c r="C575" s="561"/>
      <c r="D575" s="561"/>
      <c r="E575" s="561"/>
      <c r="F575" s="561"/>
      <c r="G575" s="561"/>
      <c r="H575" s="561"/>
      <c r="I575" s="561"/>
      <c r="J575" s="468"/>
    </row>
    <row r="576" spans="1:10" x14ac:dyDescent="0.2">
      <c r="A576" s="466"/>
      <c r="B576" s="561"/>
      <c r="C576" s="561"/>
      <c r="D576" s="561"/>
      <c r="E576" s="561"/>
      <c r="F576" s="561"/>
      <c r="G576" s="561"/>
      <c r="H576" s="561"/>
      <c r="I576" s="561"/>
      <c r="J576" s="468"/>
    </row>
    <row r="577" spans="1:10" x14ac:dyDescent="0.2">
      <c r="A577" s="466"/>
      <c r="B577" s="561"/>
      <c r="C577" s="561"/>
      <c r="D577" s="561"/>
      <c r="E577" s="561"/>
      <c r="F577" s="561"/>
      <c r="G577" s="561"/>
      <c r="H577" s="561"/>
      <c r="I577" s="561"/>
      <c r="J577" s="468"/>
    </row>
    <row r="578" spans="1:10" x14ac:dyDescent="0.2">
      <c r="A578" s="466"/>
      <c r="B578" s="561"/>
      <c r="C578" s="561"/>
      <c r="D578" s="561"/>
      <c r="E578" s="561"/>
      <c r="F578" s="561"/>
      <c r="G578" s="561"/>
      <c r="H578" s="561"/>
      <c r="I578" s="561"/>
      <c r="J578" s="468"/>
    </row>
    <row r="579" spans="1:10" x14ac:dyDescent="0.2">
      <c r="A579" s="466"/>
      <c r="B579" s="561"/>
      <c r="C579" s="561"/>
      <c r="D579" s="561"/>
      <c r="E579" s="561"/>
      <c r="F579" s="561"/>
      <c r="G579" s="561"/>
      <c r="H579" s="561"/>
      <c r="I579" s="561"/>
      <c r="J579" s="468"/>
    </row>
    <row r="580" spans="1:10" x14ac:dyDescent="0.2">
      <c r="A580" s="466"/>
      <c r="B580" s="561"/>
      <c r="C580" s="561"/>
      <c r="D580" s="561"/>
      <c r="E580" s="561"/>
      <c r="F580" s="561"/>
      <c r="G580" s="561"/>
      <c r="H580" s="561"/>
      <c r="I580" s="561"/>
      <c r="J580" s="468"/>
    </row>
    <row r="581" spans="1:10" x14ac:dyDescent="0.2">
      <c r="A581" s="466"/>
      <c r="B581" s="561"/>
      <c r="C581" s="561"/>
      <c r="D581" s="561"/>
      <c r="E581" s="561"/>
      <c r="F581" s="561"/>
      <c r="G581" s="561"/>
      <c r="H581" s="561"/>
      <c r="I581" s="561"/>
      <c r="J581" s="468"/>
    </row>
    <row r="582" spans="1:10" x14ac:dyDescent="0.2">
      <c r="A582" s="466"/>
      <c r="B582" s="561"/>
      <c r="C582" s="561"/>
      <c r="D582" s="561"/>
      <c r="E582" s="561"/>
      <c r="F582" s="561"/>
      <c r="G582" s="561"/>
      <c r="H582" s="561"/>
      <c r="I582" s="561"/>
      <c r="J582" s="468"/>
    </row>
    <row r="583" spans="1:10" x14ac:dyDescent="0.2">
      <c r="A583" s="466"/>
      <c r="B583" s="561"/>
      <c r="C583" s="561"/>
      <c r="D583" s="561"/>
      <c r="E583" s="561"/>
      <c r="F583" s="561"/>
      <c r="G583" s="561"/>
      <c r="H583" s="561"/>
      <c r="I583" s="561"/>
      <c r="J583" s="468"/>
    </row>
    <row r="584" spans="1:10" x14ac:dyDescent="0.2">
      <c r="A584" s="466"/>
      <c r="B584" s="561"/>
      <c r="C584" s="561"/>
      <c r="D584" s="561"/>
      <c r="E584" s="561"/>
      <c r="F584" s="561"/>
      <c r="G584" s="561"/>
      <c r="H584" s="561"/>
      <c r="I584" s="561"/>
      <c r="J584" s="468"/>
    </row>
    <row r="585" spans="1:10" x14ac:dyDescent="0.2">
      <c r="A585" s="466"/>
      <c r="B585" s="561"/>
      <c r="C585" s="561"/>
      <c r="D585" s="561"/>
      <c r="E585" s="561"/>
      <c r="F585" s="561"/>
      <c r="G585" s="561"/>
      <c r="H585" s="561"/>
      <c r="I585" s="561"/>
      <c r="J585" s="468"/>
    </row>
    <row r="586" spans="1:10" x14ac:dyDescent="0.2">
      <c r="A586" s="466"/>
      <c r="B586" s="561"/>
      <c r="C586" s="561"/>
      <c r="D586" s="561"/>
      <c r="E586" s="561"/>
      <c r="F586" s="561"/>
      <c r="G586" s="561"/>
      <c r="H586" s="561"/>
      <c r="I586" s="561"/>
      <c r="J586" s="468"/>
    </row>
    <row r="587" spans="1:10" x14ac:dyDescent="0.2">
      <c r="A587" s="466"/>
      <c r="B587" s="561"/>
      <c r="C587" s="561"/>
      <c r="D587" s="561"/>
      <c r="E587" s="561"/>
      <c r="F587" s="561"/>
      <c r="G587" s="561"/>
      <c r="H587" s="561"/>
      <c r="I587" s="561"/>
      <c r="J587" s="468"/>
    </row>
    <row r="588" spans="1:10" x14ac:dyDescent="0.2">
      <c r="A588" s="466"/>
      <c r="B588" s="561"/>
      <c r="C588" s="561"/>
      <c r="D588" s="561"/>
      <c r="E588" s="561"/>
      <c r="F588" s="561"/>
      <c r="G588" s="561"/>
      <c r="H588" s="561"/>
      <c r="I588" s="561"/>
      <c r="J588" s="468"/>
    </row>
    <row r="589" spans="1:10" x14ac:dyDescent="0.2">
      <c r="A589" s="466"/>
      <c r="B589" s="561"/>
      <c r="C589" s="561"/>
      <c r="D589" s="561"/>
      <c r="E589" s="561"/>
      <c r="F589" s="561"/>
      <c r="G589" s="561"/>
      <c r="H589" s="561"/>
      <c r="I589" s="561"/>
      <c r="J589" s="468"/>
    </row>
    <row r="590" spans="1:10" x14ac:dyDescent="0.2">
      <c r="A590" s="466"/>
      <c r="B590" s="561"/>
      <c r="C590" s="561"/>
      <c r="D590" s="561"/>
      <c r="E590" s="561"/>
      <c r="F590" s="561"/>
      <c r="G590" s="561"/>
      <c r="H590" s="561"/>
      <c r="I590" s="561"/>
      <c r="J590" s="468"/>
    </row>
    <row r="591" spans="1:10" x14ac:dyDescent="0.2">
      <c r="A591" s="466"/>
      <c r="B591" s="561"/>
      <c r="C591" s="561"/>
      <c r="D591" s="561"/>
      <c r="E591" s="561"/>
      <c r="F591" s="561"/>
      <c r="G591" s="561"/>
      <c r="H591" s="561"/>
      <c r="I591" s="561"/>
      <c r="J591" s="468"/>
    </row>
    <row r="592" spans="1:10" x14ac:dyDescent="0.2">
      <c r="A592" s="466"/>
      <c r="B592" s="561"/>
      <c r="C592" s="561"/>
      <c r="D592" s="561"/>
      <c r="E592" s="561"/>
      <c r="F592" s="561"/>
      <c r="G592" s="561"/>
      <c r="H592" s="561"/>
      <c r="I592" s="561"/>
      <c r="J592" s="468"/>
    </row>
    <row r="593" spans="1:10" x14ac:dyDescent="0.2">
      <c r="A593" s="466"/>
      <c r="B593" s="561"/>
      <c r="C593" s="561"/>
      <c r="D593" s="561"/>
      <c r="E593" s="561"/>
      <c r="F593" s="561"/>
      <c r="G593" s="561"/>
      <c r="H593" s="561"/>
      <c r="I593" s="561"/>
      <c r="J593" s="468"/>
    </row>
    <row r="594" spans="1:10" x14ac:dyDescent="0.2">
      <c r="A594" s="466"/>
      <c r="B594" s="561"/>
      <c r="C594" s="561"/>
      <c r="D594" s="561"/>
      <c r="E594" s="561"/>
      <c r="F594" s="561"/>
      <c r="G594" s="561"/>
      <c r="H594" s="561"/>
      <c r="I594" s="561"/>
      <c r="J594" s="468"/>
    </row>
    <row r="595" spans="1:10" x14ac:dyDescent="0.2">
      <c r="A595" s="466"/>
      <c r="B595" s="561"/>
      <c r="C595" s="561"/>
      <c r="D595" s="561"/>
      <c r="E595" s="561"/>
      <c r="F595" s="561"/>
      <c r="G595" s="561"/>
      <c r="H595" s="561"/>
      <c r="I595" s="561"/>
      <c r="J595" s="468"/>
    </row>
    <row r="596" spans="1:10" x14ac:dyDescent="0.2">
      <c r="A596" s="466"/>
      <c r="B596" s="561"/>
      <c r="C596" s="561"/>
      <c r="D596" s="561"/>
      <c r="E596" s="561"/>
      <c r="F596" s="561"/>
      <c r="G596" s="561"/>
      <c r="H596" s="561"/>
      <c r="I596" s="561"/>
      <c r="J596" s="468"/>
    </row>
    <row r="597" spans="1:10" x14ac:dyDescent="0.2">
      <c r="A597" s="466"/>
      <c r="B597" s="561"/>
      <c r="C597" s="561"/>
      <c r="D597" s="561"/>
      <c r="E597" s="561"/>
      <c r="F597" s="561"/>
      <c r="G597" s="561"/>
      <c r="H597" s="561"/>
      <c r="I597" s="561"/>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Marin</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8"/>
      <c r="F603" s="529"/>
      <c r="G603" s="529"/>
      <c r="H603" s="529"/>
      <c r="I603" s="529"/>
      <c r="J603" s="530"/>
    </row>
    <row r="604" spans="1:10" x14ac:dyDescent="0.2">
      <c r="A604" s="497" t="s">
        <v>853</v>
      </c>
      <c r="B604" s="498"/>
      <c r="C604" s="498"/>
      <c r="D604" s="499"/>
      <c r="E604" s="531"/>
      <c r="F604" s="532"/>
      <c r="G604" s="532"/>
      <c r="H604" s="532"/>
      <c r="I604" s="532"/>
      <c r="J604" s="533"/>
    </row>
    <row r="605" spans="1:10" x14ac:dyDescent="0.2">
      <c r="A605" s="500" t="s">
        <v>808</v>
      </c>
      <c r="B605" s="501"/>
      <c r="C605" s="501"/>
      <c r="D605" s="501"/>
      <c r="E605" s="473"/>
      <c r="F605" s="474"/>
      <c r="G605" s="474"/>
      <c r="H605" s="474"/>
      <c r="I605" s="474"/>
      <c r="J605" s="475"/>
    </row>
    <row r="606" spans="1:10" x14ac:dyDescent="0.2">
      <c r="A606" s="58"/>
      <c r="B606" s="59"/>
      <c r="C606" s="59"/>
      <c r="D606" s="59"/>
      <c r="E606" s="564" t="s">
        <v>535</v>
      </c>
      <c r="F606" s="477"/>
      <c r="G606" s="564"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561"/>
      <c r="C623" s="561"/>
      <c r="D623" s="561"/>
      <c r="E623" s="561"/>
      <c r="F623" s="561"/>
      <c r="G623" s="561"/>
      <c r="H623" s="561"/>
      <c r="I623" s="561"/>
      <c r="J623" s="468"/>
    </row>
    <row r="624" spans="1:10" x14ac:dyDescent="0.2">
      <c r="A624" s="466"/>
      <c r="B624" s="561"/>
      <c r="C624" s="561"/>
      <c r="D624" s="561"/>
      <c r="E624" s="561"/>
      <c r="F624" s="561"/>
      <c r="G624" s="561"/>
      <c r="H624" s="561"/>
      <c r="I624" s="561"/>
      <c r="J624" s="468"/>
    </row>
    <row r="625" spans="1:10" x14ac:dyDescent="0.2">
      <c r="A625" s="466"/>
      <c r="B625" s="561"/>
      <c r="C625" s="561"/>
      <c r="D625" s="561"/>
      <c r="E625" s="561"/>
      <c r="F625" s="561"/>
      <c r="G625" s="561"/>
      <c r="H625" s="561"/>
      <c r="I625" s="561"/>
      <c r="J625" s="468"/>
    </row>
    <row r="626" spans="1:10" x14ac:dyDescent="0.2">
      <c r="A626" s="466"/>
      <c r="B626" s="561"/>
      <c r="C626" s="561"/>
      <c r="D626" s="561"/>
      <c r="E626" s="561"/>
      <c r="F626" s="561"/>
      <c r="G626" s="561"/>
      <c r="H626" s="561"/>
      <c r="I626" s="561"/>
      <c r="J626" s="468"/>
    </row>
    <row r="627" spans="1:10" x14ac:dyDescent="0.2">
      <c r="A627" s="466"/>
      <c r="B627" s="561"/>
      <c r="C627" s="561"/>
      <c r="D627" s="561"/>
      <c r="E627" s="561"/>
      <c r="F627" s="561"/>
      <c r="G627" s="561"/>
      <c r="H627" s="561"/>
      <c r="I627" s="561"/>
      <c r="J627" s="468"/>
    </row>
    <row r="628" spans="1:10" x14ac:dyDescent="0.2">
      <c r="A628" s="466"/>
      <c r="B628" s="561"/>
      <c r="C628" s="561"/>
      <c r="D628" s="561"/>
      <c r="E628" s="561"/>
      <c r="F628" s="561"/>
      <c r="G628" s="561"/>
      <c r="H628" s="561"/>
      <c r="I628" s="561"/>
      <c r="J628" s="468"/>
    </row>
    <row r="629" spans="1:10" x14ac:dyDescent="0.2">
      <c r="A629" s="466"/>
      <c r="B629" s="561"/>
      <c r="C629" s="561"/>
      <c r="D629" s="561"/>
      <c r="E629" s="561"/>
      <c r="F629" s="561"/>
      <c r="G629" s="561"/>
      <c r="H629" s="561"/>
      <c r="I629" s="561"/>
      <c r="J629" s="468"/>
    </row>
    <row r="630" spans="1:10" x14ac:dyDescent="0.2">
      <c r="A630" s="466"/>
      <c r="B630" s="561"/>
      <c r="C630" s="561"/>
      <c r="D630" s="561"/>
      <c r="E630" s="561"/>
      <c r="F630" s="561"/>
      <c r="G630" s="561"/>
      <c r="H630" s="561"/>
      <c r="I630" s="561"/>
      <c r="J630" s="468"/>
    </row>
    <row r="631" spans="1:10" x14ac:dyDescent="0.2">
      <c r="A631" s="466"/>
      <c r="B631" s="561"/>
      <c r="C631" s="561"/>
      <c r="D631" s="561"/>
      <c r="E631" s="561"/>
      <c r="F631" s="561"/>
      <c r="G631" s="561"/>
      <c r="H631" s="561"/>
      <c r="I631" s="561"/>
      <c r="J631" s="468"/>
    </row>
    <row r="632" spans="1:10" x14ac:dyDescent="0.2">
      <c r="A632" s="466"/>
      <c r="B632" s="561"/>
      <c r="C632" s="561"/>
      <c r="D632" s="561"/>
      <c r="E632" s="561"/>
      <c r="F632" s="561"/>
      <c r="G632" s="561"/>
      <c r="H632" s="561"/>
      <c r="I632" s="561"/>
      <c r="J632" s="468"/>
    </row>
    <row r="633" spans="1:10" x14ac:dyDescent="0.2">
      <c r="A633" s="466"/>
      <c r="B633" s="561"/>
      <c r="C633" s="561"/>
      <c r="D633" s="561"/>
      <c r="E633" s="561"/>
      <c r="F633" s="561"/>
      <c r="G633" s="561"/>
      <c r="H633" s="561"/>
      <c r="I633" s="561"/>
      <c r="J633" s="468"/>
    </row>
    <row r="634" spans="1:10" x14ac:dyDescent="0.2">
      <c r="A634" s="466"/>
      <c r="B634" s="561"/>
      <c r="C634" s="561"/>
      <c r="D634" s="561"/>
      <c r="E634" s="561"/>
      <c r="F634" s="561"/>
      <c r="G634" s="561"/>
      <c r="H634" s="561"/>
      <c r="I634" s="561"/>
      <c r="J634" s="468"/>
    </row>
    <row r="635" spans="1:10" x14ac:dyDescent="0.2">
      <c r="A635" s="466"/>
      <c r="B635" s="561"/>
      <c r="C635" s="561"/>
      <c r="D635" s="561"/>
      <c r="E635" s="561"/>
      <c r="F635" s="561"/>
      <c r="G635" s="561"/>
      <c r="H635" s="561"/>
      <c r="I635" s="561"/>
      <c r="J635" s="468"/>
    </row>
    <row r="636" spans="1:10" x14ac:dyDescent="0.2">
      <c r="A636" s="466"/>
      <c r="B636" s="561"/>
      <c r="C636" s="561"/>
      <c r="D636" s="561"/>
      <c r="E636" s="561"/>
      <c r="F636" s="561"/>
      <c r="G636" s="561"/>
      <c r="H636" s="561"/>
      <c r="I636" s="561"/>
      <c r="J636" s="468"/>
    </row>
    <row r="637" spans="1:10" x14ac:dyDescent="0.2">
      <c r="A637" s="466"/>
      <c r="B637" s="561"/>
      <c r="C637" s="561"/>
      <c r="D637" s="561"/>
      <c r="E637" s="561"/>
      <c r="F637" s="561"/>
      <c r="G637" s="561"/>
      <c r="H637" s="561"/>
      <c r="I637" s="561"/>
      <c r="J637" s="468"/>
    </row>
    <row r="638" spans="1:10" x14ac:dyDescent="0.2">
      <c r="A638" s="466"/>
      <c r="B638" s="561"/>
      <c r="C638" s="561"/>
      <c r="D638" s="561"/>
      <c r="E638" s="561"/>
      <c r="F638" s="561"/>
      <c r="G638" s="561"/>
      <c r="H638" s="561"/>
      <c r="I638" s="561"/>
      <c r="J638" s="468"/>
    </row>
    <row r="639" spans="1:10" x14ac:dyDescent="0.2">
      <c r="A639" s="466"/>
      <c r="B639" s="561"/>
      <c r="C639" s="561"/>
      <c r="D639" s="561"/>
      <c r="E639" s="561"/>
      <c r="F639" s="561"/>
      <c r="G639" s="561"/>
      <c r="H639" s="561"/>
      <c r="I639" s="561"/>
      <c r="J639" s="468"/>
    </row>
    <row r="640" spans="1:10" x14ac:dyDescent="0.2">
      <c r="A640" s="466"/>
      <c r="B640" s="561"/>
      <c r="C640" s="561"/>
      <c r="D640" s="561"/>
      <c r="E640" s="561"/>
      <c r="F640" s="561"/>
      <c r="G640" s="561"/>
      <c r="H640" s="561"/>
      <c r="I640" s="561"/>
      <c r="J640" s="468"/>
    </row>
    <row r="641" spans="1:10" x14ac:dyDescent="0.2">
      <c r="A641" s="466"/>
      <c r="B641" s="561"/>
      <c r="C641" s="561"/>
      <c r="D641" s="561"/>
      <c r="E641" s="561"/>
      <c r="F641" s="561"/>
      <c r="G641" s="561"/>
      <c r="H641" s="561"/>
      <c r="I641" s="561"/>
      <c r="J641" s="468"/>
    </row>
    <row r="642" spans="1:10" x14ac:dyDescent="0.2">
      <c r="A642" s="466"/>
      <c r="B642" s="561"/>
      <c r="C642" s="561"/>
      <c r="D642" s="561"/>
      <c r="E642" s="561"/>
      <c r="F642" s="561"/>
      <c r="G642" s="561"/>
      <c r="H642" s="561"/>
      <c r="I642" s="561"/>
      <c r="J642" s="468"/>
    </row>
    <row r="643" spans="1:10" x14ac:dyDescent="0.2">
      <c r="A643" s="466"/>
      <c r="B643" s="561"/>
      <c r="C643" s="561"/>
      <c r="D643" s="561"/>
      <c r="E643" s="561"/>
      <c r="F643" s="561"/>
      <c r="G643" s="561"/>
      <c r="H643" s="561"/>
      <c r="I643" s="561"/>
      <c r="J643" s="468"/>
    </row>
    <row r="644" spans="1:10" x14ac:dyDescent="0.2">
      <c r="A644" s="466"/>
      <c r="B644" s="561"/>
      <c r="C644" s="561"/>
      <c r="D644" s="561"/>
      <c r="E644" s="561"/>
      <c r="F644" s="561"/>
      <c r="G644" s="561"/>
      <c r="H644" s="561"/>
      <c r="I644" s="561"/>
      <c r="J644" s="468"/>
    </row>
    <row r="645" spans="1:10" x14ac:dyDescent="0.2">
      <c r="A645" s="466"/>
      <c r="B645" s="561"/>
      <c r="C645" s="561"/>
      <c r="D645" s="561"/>
      <c r="E645" s="561"/>
      <c r="F645" s="561"/>
      <c r="G645" s="561"/>
      <c r="H645" s="561"/>
      <c r="I645" s="561"/>
      <c r="J645" s="468"/>
    </row>
    <row r="646" spans="1:10" x14ac:dyDescent="0.2">
      <c r="A646" s="466"/>
      <c r="B646" s="561"/>
      <c r="C646" s="561"/>
      <c r="D646" s="561"/>
      <c r="E646" s="561"/>
      <c r="F646" s="561"/>
      <c r="G646" s="561"/>
      <c r="H646" s="561"/>
      <c r="I646" s="561"/>
      <c r="J646" s="468"/>
    </row>
    <row r="647" spans="1:10" x14ac:dyDescent="0.2">
      <c r="A647" s="466"/>
      <c r="B647" s="561"/>
      <c r="C647" s="561"/>
      <c r="D647" s="561"/>
      <c r="E647" s="561"/>
      <c r="F647" s="561"/>
      <c r="G647" s="561"/>
      <c r="H647" s="561"/>
      <c r="I647" s="561"/>
      <c r="J647" s="468"/>
    </row>
    <row r="648" spans="1:10" x14ac:dyDescent="0.2">
      <c r="A648" s="466"/>
      <c r="B648" s="561"/>
      <c r="C648" s="561"/>
      <c r="D648" s="561"/>
      <c r="E648" s="561"/>
      <c r="F648" s="561"/>
      <c r="G648" s="561"/>
      <c r="H648" s="561"/>
      <c r="I648" s="561"/>
      <c r="J648" s="468"/>
    </row>
    <row r="649" spans="1:10" x14ac:dyDescent="0.2">
      <c r="A649" s="466"/>
      <c r="B649" s="561"/>
      <c r="C649" s="561"/>
      <c r="D649" s="561"/>
      <c r="E649" s="561"/>
      <c r="F649" s="561"/>
      <c r="G649" s="561"/>
      <c r="H649" s="561"/>
      <c r="I649" s="561"/>
      <c r="J649" s="468"/>
    </row>
    <row r="650" spans="1:10" x14ac:dyDescent="0.2">
      <c r="A650" s="466"/>
      <c r="B650" s="561"/>
      <c r="C650" s="561"/>
      <c r="D650" s="561"/>
      <c r="E650" s="561"/>
      <c r="F650" s="561"/>
      <c r="G650" s="561"/>
      <c r="H650" s="561"/>
      <c r="I650" s="561"/>
      <c r="J650" s="468"/>
    </row>
    <row r="651" spans="1:10" x14ac:dyDescent="0.2">
      <c r="A651" s="466"/>
      <c r="B651" s="561"/>
      <c r="C651" s="561"/>
      <c r="D651" s="561"/>
      <c r="E651" s="561"/>
      <c r="F651" s="561"/>
      <c r="G651" s="561"/>
      <c r="H651" s="561"/>
      <c r="I651" s="561"/>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Marin</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8"/>
      <c r="F657" s="529"/>
      <c r="G657" s="529"/>
      <c r="H657" s="529"/>
      <c r="I657" s="529"/>
      <c r="J657" s="530"/>
    </row>
    <row r="658" spans="1:10" x14ac:dyDescent="0.2">
      <c r="A658" s="497" t="s">
        <v>853</v>
      </c>
      <c r="B658" s="498"/>
      <c r="C658" s="498"/>
      <c r="D658" s="499"/>
      <c r="E658" s="531"/>
      <c r="F658" s="532"/>
      <c r="G658" s="532"/>
      <c r="H658" s="532"/>
      <c r="I658" s="532"/>
      <c r="J658" s="533"/>
    </row>
    <row r="659" spans="1:10" x14ac:dyDescent="0.2">
      <c r="A659" s="500" t="s">
        <v>808</v>
      </c>
      <c r="B659" s="501"/>
      <c r="C659" s="501"/>
      <c r="D659" s="501"/>
      <c r="E659" s="473"/>
      <c r="F659" s="474"/>
      <c r="G659" s="474"/>
      <c r="H659" s="474"/>
      <c r="I659" s="474"/>
      <c r="J659" s="475"/>
    </row>
    <row r="660" spans="1:10" x14ac:dyDescent="0.2">
      <c r="A660" s="58"/>
      <c r="B660" s="59"/>
      <c r="C660" s="59"/>
      <c r="D660" s="59"/>
      <c r="E660" s="564" t="s">
        <v>535</v>
      </c>
      <c r="F660" s="477"/>
      <c r="G660" s="564"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561"/>
      <c r="C677" s="561"/>
      <c r="D677" s="561"/>
      <c r="E677" s="561"/>
      <c r="F677" s="561"/>
      <c r="G677" s="561"/>
      <c r="H677" s="561"/>
      <c r="I677" s="561"/>
      <c r="J677" s="468"/>
    </row>
    <row r="678" spans="1:10" x14ac:dyDescent="0.2">
      <c r="A678" s="466"/>
      <c r="B678" s="561"/>
      <c r="C678" s="561"/>
      <c r="D678" s="561"/>
      <c r="E678" s="561"/>
      <c r="F678" s="561"/>
      <c r="G678" s="561"/>
      <c r="H678" s="561"/>
      <c r="I678" s="561"/>
      <c r="J678" s="468"/>
    </row>
    <row r="679" spans="1:10" x14ac:dyDescent="0.2">
      <c r="A679" s="466"/>
      <c r="B679" s="561"/>
      <c r="C679" s="561"/>
      <c r="D679" s="561"/>
      <c r="E679" s="561"/>
      <c r="F679" s="561"/>
      <c r="G679" s="561"/>
      <c r="H679" s="561"/>
      <c r="I679" s="561"/>
      <c r="J679" s="468"/>
    </row>
    <row r="680" spans="1:10" x14ac:dyDescent="0.2">
      <c r="A680" s="466"/>
      <c r="B680" s="561"/>
      <c r="C680" s="561"/>
      <c r="D680" s="561"/>
      <c r="E680" s="561"/>
      <c r="F680" s="561"/>
      <c r="G680" s="561"/>
      <c r="H680" s="561"/>
      <c r="I680" s="561"/>
      <c r="J680" s="468"/>
    </row>
    <row r="681" spans="1:10" x14ac:dyDescent="0.2">
      <c r="A681" s="466"/>
      <c r="B681" s="561"/>
      <c r="C681" s="561"/>
      <c r="D681" s="561"/>
      <c r="E681" s="561"/>
      <c r="F681" s="561"/>
      <c r="G681" s="561"/>
      <c r="H681" s="561"/>
      <c r="I681" s="561"/>
      <c r="J681" s="468"/>
    </row>
    <row r="682" spans="1:10" x14ac:dyDescent="0.2">
      <c r="A682" s="466"/>
      <c r="B682" s="561"/>
      <c r="C682" s="561"/>
      <c r="D682" s="561"/>
      <c r="E682" s="561"/>
      <c r="F682" s="561"/>
      <c r="G682" s="561"/>
      <c r="H682" s="561"/>
      <c r="I682" s="561"/>
      <c r="J682" s="468"/>
    </row>
    <row r="683" spans="1:10" x14ac:dyDescent="0.2">
      <c r="A683" s="466"/>
      <c r="B683" s="561"/>
      <c r="C683" s="561"/>
      <c r="D683" s="561"/>
      <c r="E683" s="561"/>
      <c r="F683" s="561"/>
      <c r="G683" s="561"/>
      <c r="H683" s="561"/>
      <c r="I683" s="561"/>
      <c r="J683" s="468"/>
    </row>
    <row r="684" spans="1:10" x14ac:dyDescent="0.2">
      <c r="A684" s="466"/>
      <c r="B684" s="561"/>
      <c r="C684" s="561"/>
      <c r="D684" s="561"/>
      <c r="E684" s="561"/>
      <c r="F684" s="561"/>
      <c r="G684" s="561"/>
      <c r="H684" s="561"/>
      <c r="I684" s="561"/>
      <c r="J684" s="468"/>
    </row>
    <row r="685" spans="1:10" x14ac:dyDescent="0.2">
      <c r="A685" s="466"/>
      <c r="B685" s="561"/>
      <c r="C685" s="561"/>
      <c r="D685" s="561"/>
      <c r="E685" s="561"/>
      <c r="F685" s="561"/>
      <c r="G685" s="561"/>
      <c r="H685" s="561"/>
      <c r="I685" s="561"/>
      <c r="J685" s="468"/>
    </row>
    <row r="686" spans="1:10" x14ac:dyDescent="0.2">
      <c r="A686" s="466"/>
      <c r="B686" s="561"/>
      <c r="C686" s="561"/>
      <c r="D686" s="561"/>
      <c r="E686" s="561"/>
      <c r="F686" s="561"/>
      <c r="G686" s="561"/>
      <c r="H686" s="561"/>
      <c r="I686" s="561"/>
      <c r="J686" s="468"/>
    </row>
    <row r="687" spans="1:10" x14ac:dyDescent="0.2">
      <c r="A687" s="466"/>
      <c r="B687" s="561"/>
      <c r="C687" s="561"/>
      <c r="D687" s="561"/>
      <c r="E687" s="561"/>
      <c r="F687" s="561"/>
      <c r="G687" s="561"/>
      <c r="H687" s="561"/>
      <c r="I687" s="561"/>
      <c r="J687" s="468"/>
    </row>
    <row r="688" spans="1:10" x14ac:dyDescent="0.2">
      <c r="A688" s="466"/>
      <c r="B688" s="561"/>
      <c r="C688" s="561"/>
      <c r="D688" s="561"/>
      <c r="E688" s="561"/>
      <c r="F688" s="561"/>
      <c r="G688" s="561"/>
      <c r="H688" s="561"/>
      <c r="I688" s="561"/>
      <c r="J688" s="468"/>
    </row>
    <row r="689" spans="1:10" x14ac:dyDescent="0.2">
      <c r="A689" s="466"/>
      <c r="B689" s="561"/>
      <c r="C689" s="561"/>
      <c r="D689" s="561"/>
      <c r="E689" s="561"/>
      <c r="F689" s="561"/>
      <c r="G689" s="561"/>
      <c r="H689" s="561"/>
      <c r="I689" s="561"/>
      <c r="J689" s="468"/>
    </row>
    <row r="690" spans="1:10" x14ac:dyDescent="0.2">
      <c r="A690" s="466"/>
      <c r="B690" s="561"/>
      <c r="C690" s="561"/>
      <c r="D690" s="561"/>
      <c r="E690" s="561"/>
      <c r="F690" s="561"/>
      <c r="G690" s="561"/>
      <c r="H690" s="561"/>
      <c r="I690" s="561"/>
      <c r="J690" s="468"/>
    </row>
    <row r="691" spans="1:10" x14ac:dyDescent="0.2">
      <c r="A691" s="466"/>
      <c r="B691" s="561"/>
      <c r="C691" s="561"/>
      <c r="D691" s="561"/>
      <c r="E691" s="561"/>
      <c r="F691" s="561"/>
      <c r="G691" s="561"/>
      <c r="H691" s="561"/>
      <c r="I691" s="561"/>
      <c r="J691" s="468"/>
    </row>
    <row r="692" spans="1:10" x14ac:dyDescent="0.2">
      <c r="A692" s="466"/>
      <c r="B692" s="561"/>
      <c r="C692" s="561"/>
      <c r="D692" s="561"/>
      <c r="E692" s="561"/>
      <c r="F692" s="561"/>
      <c r="G692" s="561"/>
      <c r="H692" s="561"/>
      <c r="I692" s="561"/>
      <c r="J692" s="468"/>
    </row>
    <row r="693" spans="1:10" x14ac:dyDescent="0.2">
      <c r="A693" s="466"/>
      <c r="B693" s="561"/>
      <c r="C693" s="561"/>
      <c r="D693" s="561"/>
      <c r="E693" s="561"/>
      <c r="F693" s="561"/>
      <c r="G693" s="561"/>
      <c r="H693" s="561"/>
      <c r="I693" s="561"/>
      <c r="J693" s="468"/>
    </row>
    <row r="694" spans="1:10" x14ac:dyDescent="0.2">
      <c r="A694" s="466"/>
      <c r="B694" s="561"/>
      <c r="C694" s="561"/>
      <c r="D694" s="561"/>
      <c r="E694" s="561"/>
      <c r="F694" s="561"/>
      <c r="G694" s="561"/>
      <c r="H694" s="561"/>
      <c r="I694" s="561"/>
      <c r="J694" s="468"/>
    </row>
    <row r="695" spans="1:10" x14ac:dyDescent="0.2">
      <c r="A695" s="466"/>
      <c r="B695" s="561"/>
      <c r="C695" s="561"/>
      <c r="D695" s="561"/>
      <c r="E695" s="561"/>
      <c r="F695" s="561"/>
      <c r="G695" s="561"/>
      <c r="H695" s="561"/>
      <c r="I695" s="561"/>
      <c r="J695" s="468"/>
    </row>
    <row r="696" spans="1:10" x14ac:dyDescent="0.2">
      <c r="A696" s="466"/>
      <c r="B696" s="561"/>
      <c r="C696" s="561"/>
      <c r="D696" s="561"/>
      <c r="E696" s="561"/>
      <c r="F696" s="561"/>
      <c r="G696" s="561"/>
      <c r="H696" s="561"/>
      <c r="I696" s="561"/>
      <c r="J696" s="468"/>
    </row>
    <row r="697" spans="1:10" x14ac:dyDescent="0.2">
      <c r="A697" s="466"/>
      <c r="B697" s="561"/>
      <c r="C697" s="561"/>
      <c r="D697" s="561"/>
      <c r="E697" s="561"/>
      <c r="F697" s="561"/>
      <c r="G697" s="561"/>
      <c r="H697" s="561"/>
      <c r="I697" s="561"/>
      <c r="J697" s="468"/>
    </row>
    <row r="698" spans="1:10" x14ac:dyDescent="0.2">
      <c r="A698" s="466"/>
      <c r="B698" s="561"/>
      <c r="C698" s="561"/>
      <c r="D698" s="561"/>
      <c r="E698" s="561"/>
      <c r="F698" s="561"/>
      <c r="G698" s="561"/>
      <c r="H698" s="561"/>
      <c r="I698" s="561"/>
      <c r="J698" s="468"/>
    </row>
    <row r="699" spans="1:10" x14ac:dyDescent="0.2">
      <c r="A699" s="466"/>
      <c r="B699" s="561"/>
      <c r="C699" s="561"/>
      <c r="D699" s="561"/>
      <c r="E699" s="561"/>
      <c r="F699" s="561"/>
      <c r="G699" s="561"/>
      <c r="H699" s="561"/>
      <c r="I699" s="561"/>
      <c r="J699" s="468"/>
    </row>
    <row r="700" spans="1:10" x14ac:dyDescent="0.2">
      <c r="A700" s="466"/>
      <c r="B700" s="561"/>
      <c r="C700" s="561"/>
      <c r="D700" s="561"/>
      <c r="E700" s="561"/>
      <c r="F700" s="561"/>
      <c r="G700" s="561"/>
      <c r="H700" s="561"/>
      <c r="I700" s="561"/>
      <c r="J700" s="468"/>
    </row>
    <row r="701" spans="1:10" x14ac:dyDescent="0.2">
      <c r="A701" s="466"/>
      <c r="B701" s="561"/>
      <c r="C701" s="561"/>
      <c r="D701" s="561"/>
      <c r="E701" s="561"/>
      <c r="F701" s="561"/>
      <c r="G701" s="561"/>
      <c r="H701" s="561"/>
      <c r="I701" s="561"/>
      <c r="J701" s="468"/>
    </row>
    <row r="702" spans="1:10" x14ac:dyDescent="0.2">
      <c r="A702" s="466"/>
      <c r="B702" s="561"/>
      <c r="C702" s="561"/>
      <c r="D702" s="561"/>
      <c r="E702" s="561"/>
      <c r="F702" s="561"/>
      <c r="G702" s="561"/>
      <c r="H702" s="561"/>
      <c r="I702" s="561"/>
      <c r="J702" s="468"/>
    </row>
    <row r="703" spans="1:10" x14ac:dyDescent="0.2">
      <c r="A703" s="466"/>
      <c r="B703" s="561"/>
      <c r="C703" s="561"/>
      <c r="D703" s="561"/>
      <c r="E703" s="561"/>
      <c r="F703" s="561"/>
      <c r="G703" s="561"/>
      <c r="H703" s="561"/>
      <c r="I703" s="561"/>
      <c r="J703" s="468"/>
    </row>
    <row r="704" spans="1:10" x14ac:dyDescent="0.2">
      <c r="A704" s="466"/>
      <c r="B704" s="561"/>
      <c r="C704" s="561"/>
      <c r="D704" s="561"/>
      <c r="E704" s="561"/>
      <c r="F704" s="561"/>
      <c r="G704" s="561"/>
      <c r="H704" s="561"/>
      <c r="I704" s="561"/>
      <c r="J704" s="468"/>
    </row>
    <row r="705" spans="1:10" x14ac:dyDescent="0.2">
      <c r="A705" s="466"/>
      <c r="B705" s="561"/>
      <c r="C705" s="561"/>
      <c r="D705" s="561"/>
      <c r="E705" s="561"/>
      <c r="F705" s="561"/>
      <c r="G705" s="561"/>
      <c r="H705" s="561"/>
      <c r="I705" s="561"/>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Marin</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8"/>
      <c r="F711" s="529"/>
      <c r="G711" s="529"/>
      <c r="H711" s="529"/>
      <c r="I711" s="529"/>
      <c r="J711" s="530"/>
    </row>
    <row r="712" spans="1:10" x14ac:dyDescent="0.2">
      <c r="A712" s="497" t="s">
        <v>853</v>
      </c>
      <c r="B712" s="498"/>
      <c r="C712" s="498"/>
      <c r="D712" s="499"/>
      <c r="E712" s="531"/>
      <c r="F712" s="532"/>
      <c r="G712" s="532"/>
      <c r="H712" s="532"/>
      <c r="I712" s="532"/>
      <c r="J712" s="533"/>
    </row>
    <row r="713" spans="1:10" x14ac:dyDescent="0.2">
      <c r="A713" s="500" t="s">
        <v>808</v>
      </c>
      <c r="B713" s="501"/>
      <c r="C713" s="501"/>
      <c r="D713" s="501"/>
      <c r="E713" s="473"/>
      <c r="F713" s="474"/>
      <c r="G713" s="474"/>
      <c r="H713" s="474"/>
      <c r="I713" s="474"/>
      <c r="J713" s="475"/>
    </row>
    <row r="714" spans="1:10" x14ac:dyDescent="0.2">
      <c r="A714" s="58"/>
      <c r="B714" s="59"/>
      <c r="C714" s="59"/>
      <c r="D714" s="59"/>
      <c r="E714" s="564" t="s">
        <v>535</v>
      </c>
      <c r="F714" s="477"/>
      <c r="G714" s="564"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561"/>
      <c r="C731" s="561"/>
      <c r="D731" s="561"/>
      <c r="E731" s="561"/>
      <c r="F731" s="561"/>
      <c r="G731" s="561"/>
      <c r="H731" s="561"/>
      <c r="I731" s="561"/>
      <c r="J731" s="468"/>
    </row>
    <row r="732" spans="1:10" x14ac:dyDescent="0.2">
      <c r="A732" s="466"/>
      <c r="B732" s="561"/>
      <c r="C732" s="561"/>
      <c r="D732" s="561"/>
      <c r="E732" s="561"/>
      <c r="F732" s="561"/>
      <c r="G732" s="561"/>
      <c r="H732" s="561"/>
      <c r="I732" s="561"/>
      <c r="J732" s="468"/>
    </row>
    <row r="733" spans="1:10" x14ac:dyDescent="0.2">
      <c r="A733" s="466"/>
      <c r="B733" s="561"/>
      <c r="C733" s="561"/>
      <c r="D733" s="561"/>
      <c r="E733" s="561"/>
      <c r="F733" s="561"/>
      <c r="G733" s="561"/>
      <c r="H733" s="561"/>
      <c r="I733" s="561"/>
      <c r="J733" s="468"/>
    </row>
    <row r="734" spans="1:10" x14ac:dyDescent="0.2">
      <c r="A734" s="466"/>
      <c r="B734" s="561"/>
      <c r="C734" s="561"/>
      <c r="D734" s="561"/>
      <c r="E734" s="561"/>
      <c r="F734" s="561"/>
      <c r="G734" s="561"/>
      <c r="H734" s="561"/>
      <c r="I734" s="561"/>
      <c r="J734" s="468"/>
    </row>
    <row r="735" spans="1:10" x14ac:dyDescent="0.2">
      <c r="A735" s="466"/>
      <c r="B735" s="561"/>
      <c r="C735" s="561"/>
      <c r="D735" s="561"/>
      <c r="E735" s="561"/>
      <c r="F735" s="561"/>
      <c r="G735" s="561"/>
      <c r="H735" s="561"/>
      <c r="I735" s="561"/>
      <c r="J735" s="468"/>
    </row>
    <row r="736" spans="1:10" x14ac:dyDescent="0.2">
      <c r="A736" s="466"/>
      <c r="B736" s="561"/>
      <c r="C736" s="561"/>
      <c r="D736" s="561"/>
      <c r="E736" s="561"/>
      <c r="F736" s="561"/>
      <c r="G736" s="561"/>
      <c r="H736" s="561"/>
      <c r="I736" s="561"/>
      <c r="J736" s="468"/>
    </row>
    <row r="737" spans="1:10" x14ac:dyDescent="0.2">
      <c r="A737" s="466"/>
      <c r="B737" s="561"/>
      <c r="C737" s="561"/>
      <c r="D737" s="561"/>
      <c r="E737" s="561"/>
      <c r="F737" s="561"/>
      <c r="G737" s="561"/>
      <c r="H737" s="561"/>
      <c r="I737" s="561"/>
      <c r="J737" s="468"/>
    </row>
    <row r="738" spans="1:10" x14ac:dyDescent="0.2">
      <c r="A738" s="466"/>
      <c r="B738" s="561"/>
      <c r="C738" s="561"/>
      <c r="D738" s="561"/>
      <c r="E738" s="561"/>
      <c r="F738" s="561"/>
      <c r="G738" s="561"/>
      <c r="H738" s="561"/>
      <c r="I738" s="561"/>
      <c r="J738" s="468"/>
    </row>
    <row r="739" spans="1:10" x14ac:dyDescent="0.2">
      <c r="A739" s="466"/>
      <c r="B739" s="561"/>
      <c r="C739" s="561"/>
      <c r="D739" s="561"/>
      <c r="E739" s="561"/>
      <c r="F739" s="561"/>
      <c r="G739" s="561"/>
      <c r="H739" s="561"/>
      <c r="I739" s="561"/>
      <c r="J739" s="468"/>
    </row>
    <row r="740" spans="1:10" x14ac:dyDescent="0.2">
      <c r="A740" s="466"/>
      <c r="B740" s="561"/>
      <c r="C740" s="561"/>
      <c r="D740" s="561"/>
      <c r="E740" s="561"/>
      <c r="F740" s="561"/>
      <c r="G740" s="561"/>
      <c r="H740" s="561"/>
      <c r="I740" s="561"/>
      <c r="J740" s="468"/>
    </row>
    <row r="741" spans="1:10" x14ac:dyDescent="0.2">
      <c r="A741" s="466"/>
      <c r="B741" s="561"/>
      <c r="C741" s="561"/>
      <c r="D741" s="561"/>
      <c r="E741" s="561"/>
      <c r="F741" s="561"/>
      <c r="G741" s="561"/>
      <c r="H741" s="561"/>
      <c r="I741" s="561"/>
      <c r="J741" s="468"/>
    </row>
    <row r="742" spans="1:10" x14ac:dyDescent="0.2">
      <c r="A742" s="466"/>
      <c r="B742" s="561"/>
      <c r="C742" s="561"/>
      <c r="D742" s="561"/>
      <c r="E742" s="561"/>
      <c r="F742" s="561"/>
      <c r="G742" s="561"/>
      <c r="H742" s="561"/>
      <c r="I742" s="561"/>
      <c r="J742" s="468"/>
    </row>
    <row r="743" spans="1:10" x14ac:dyDescent="0.2">
      <c r="A743" s="466"/>
      <c r="B743" s="561"/>
      <c r="C743" s="561"/>
      <c r="D743" s="561"/>
      <c r="E743" s="561"/>
      <c r="F743" s="561"/>
      <c r="G743" s="561"/>
      <c r="H743" s="561"/>
      <c r="I743" s="561"/>
      <c r="J743" s="468"/>
    </row>
    <row r="744" spans="1:10" x14ac:dyDescent="0.2">
      <c r="A744" s="466"/>
      <c r="B744" s="561"/>
      <c r="C744" s="561"/>
      <c r="D744" s="561"/>
      <c r="E744" s="561"/>
      <c r="F744" s="561"/>
      <c r="G744" s="561"/>
      <c r="H744" s="561"/>
      <c r="I744" s="561"/>
      <c r="J744" s="468"/>
    </row>
    <row r="745" spans="1:10" x14ac:dyDescent="0.2">
      <c r="A745" s="466"/>
      <c r="B745" s="561"/>
      <c r="C745" s="561"/>
      <c r="D745" s="561"/>
      <c r="E745" s="561"/>
      <c r="F745" s="561"/>
      <c r="G745" s="561"/>
      <c r="H745" s="561"/>
      <c r="I745" s="561"/>
      <c r="J745" s="468"/>
    </row>
    <row r="746" spans="1:10" x14ac:dyDescent="0.2">
      <c r="A746" s="466"/>
      <c r="B746" s="561"/>
      <c r="C746" s="561"/>
      <c r="D746" s="561"/>
      <c r="E746" s="561"/>
      <c r="F746" s="561"/>
      <c r="G746" s="561"/>
      <c r="H746" s="561"/>
      <c r="I746" s="561"/>
      <c r="J746" s="468"/>
    </row>
    <row r="747" spans="1:10" x14ac:dyDescent="0.2">
      <c r="A747" s="466"/>
      <c r="B747" s="561"/>
      <c r="C747" s="561"/>
      <c r="D747" s="561"/>
      <c r="E747" s="561"/>
      <c r="F747" s="561"/>
      <c r="G747" s="561"/>
      <c r="H747" s="561"/>
      <c r="I747" s="561"/>
      <c r="J747" s="468"/>
    </row>
    <row r="748" spans="1:10" x14ac:dyDescent="0.2">
      <c r="A748" s="466"/>
      <c r="B748" s="561"/>
      <c r="C748" s="561"/>
      <c r="D748" s="561"/>
      <c r="E748" s="561"/>
      <c r="F748" s="561"/>
      <c r="G748" s="561"/>
      <c r="H748" s="561"/>
      <c r="I748" s="561"/>
      <c r="J748" s="468"/>
    </row>
    <row r="749" spans="1:10" x14ac:dyDescent="0.2">
      <c r="A749" s="466"/>
      <c r="B749" s="561"/>
      <c r="C749" s="561"/>
      <c r="D749" s="561"/>
      <c r="E749" s="561"/>
      <c r="F749" s="561"/>
      <c r="G749" s="561"/>
      <c r="H749" s="561"/>
      <c r="I749" s="561"/>
      <c r="J749" s="468"/>
    </row>
    <row r="750" spans="1:10" x14ac:dyDescent="0.2">
      <c r="A750" s="466"/>
      <c r="B750" s="561"/>
      <c r="C750" s="561"/>
      <c r="D750" s="561"/>
      <c r="E750" s="561"/>
      <c r="F750" s="561"/>
      <c r="G750" s="561"/>
      <c r="H750" s="561"/>
      <c r="I750" s="561"/>
      <c r="J750" s="468"/>
    </row>
    <row r="751" spans="1:10" x14ac:dyDescent="0.2">
      <c r="A751" s="466"/>
      <c r="B751" s="561"/>
      <c r="C751" s="561"/>
      <c r="D751" s="561"/>
      <c r="E751" s="561"/>
      <c r="F751" s="561"/>
      <c r="G751" s="561"/>
      <c r="H751" s="561"/>
      <c r="I751" s="561"/>
      <c r="J751" s="468"/>
    </row>
    <row r="752" spans="1:10" x14ac:dyDescent="0.2">
      <c r="A752" s="466"/>
      <c r="B752" s="561"/>
      <c r="C752" s="561"/>
      <c r="D752" s="561"/>
      <c r="E752" s="561"/>
      <c r="F752" s="561"/>
      <c r="G752" s="561"/>
      <c r="H752" s="561"/>
      <c r="I752" s="561"/>
      <c r="J752" s="468"/>
    </row>
    <row r="753" spans="1:10" x14ac:dyDescent="0.2">
      <c r="A753" s="466"/>
      <c r="B753" s="561"/>
      <c r="C753" s="561"/>
      <c r="D753" s="561"/>
      <c r="E753" s="561"/>
      <c r="F753" s="561"/>
      <c r="G753" s="561"/>
      <c r="H753" s="561"/>
      <c r="I753" s="561"/>
      <c r="J753" s="468"/>
    </row>
    <row r="754" spans="1:10" x14ac:dyDescent="0.2">
      <c r="A754" s="466"/>
      <c r="B754" s="561"/>
      <c r="C754" s="561"/>
      <c r="D754" s="561"/>
      <c r="E754" s="561"/>
      <c r="F754" s="561"/>
      <c r="G754" s="561"/>
      <c r="H754" s="561"/>
      <c r="I754" s="561"/>
      <c r="J754" s="468"/>
    </row>
    <row r="755" spans="1:10" x14ac:dyDescent="0.2">
      <c r="A755" s="466"/>
      <c r="B755" s="561"/>
      <c r="C755" s="561"/>
      <c r="D755" s="561"/>
      <c r="E755" s="561"/>
      <c r="F755" s="561"/>
      <c r="G755" s="561"/>
      <c r="H755" s="561"/>
      <c r="I755" s="561"/>
      <c r="J755" s="468"/>
    </row>
    <row r="756" spans="1:10" x14ac:dyDescent="0.2">
      <c r="A756" s="466"/>
      <c r="B756" s="561"/>
      <c r="C756" s="561"/>
      <c r="D756" s="561"/>
      <c r="E756" s="561"/>
      <c r="F756" s="561"/>
      <c r="G756" s="561"/>
      <c r="H756" s="561"/>
      <c r="I756" s="561"/>
      <c r="J756" s="468"/>
    </row>
    <row r="757" spans="1:10" x14ac:dyDescent="0.2">
      <c r="A757" s="466"/>
      <c r="B757" s="561"/>
      <c r="C757" s="561"/>
      <c r="D757" s="561"/>
      <c r="E757" s="561"/>
      <c r="F757" s="561"/>
      <c r="G757" s="561"/>
      <c r="H757" s="561"/>
      <c r="I757" s="561"/>
      <c r="J757" s="468"/>
    </row>
    <row r="758" spans="1:10" x14ac:dyDescent="0.2">
      <c r="A758" s="466"/>
      <c r="B758" s="561"/>
      <c r="C758" s="561"/>
      <c r="D758" s="561"/>
      <c r="E758" s="561"/>
      <c r="F758" s="561"/>
      <c r="G758" s="561"/>
      <c r="H758" s="561"/>
      <c r="I758" s="561"/>
      <c r="J758" s="468"/>
    </row>
    <row r="759" spans="1:10" x14ac:dyDescent="0.2">
      <c r="A759" s="466"/>
      <c r="B759" s="561"/>
      <c r="C759" s="561"/>
      <c r="D759" s="561"/>
      <c r="E759" s="561"/>
      <c r="F759" s="561"/>
      <c r="G759" s="561"/>
      <c r="H759" s="561"/>
      <c r="I759" s="561"/>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Marin</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8"/>
      <c r="F765" s="529"/>
      <c r="G765" s="529"/>
      <c r="H765" s="529"/>
      <c r="I765" s="529"/>
      <c r="J765" s="530"/>
    </row>
    <row r="766" spans="1:10" x14ac:dyDescent="0.2">
      <c r="A766" s="497" t="s">
        <v>853</v>
      </c>
      <c r="B766" s="498"/>
      <c r="C766" s="498"/>
      <c r="D766" s="499"/>
      <c r="E766" s="531"/>
      <c r="F766" s="532"/>
      <c r="G766" s="532"/>
      <c r="H766" s="532"/>
      <c r="I766" s="532"/>
      <c r="J766" s="533"/>
    </row>
    <row r="767" spans="1:10" x14ac:dyDescent="0.2">
      <c r="A767" s="500" t="s">
        <v>808</v>
      </c>
      <c r="B767" s="501"/>
      <c r="C767" s="501"/>
      <c r="D767" s="501"/>
      <c r="E767" s="473"/>
      <c r="F767" s="474"/>
      <c r="G767" s="474"/>
      <c r="H767" s="474"/>
      <c r="I767" s="474"/>
      <c r="J767" s="475"/>
    </row>
    <row r="768" spans="1:10" x14ac:dyDescent="0.2">
      <c r="A768" s="58"/>
      <c r="B768" s="59"/>
      <c r="C768" s="59"/>
      <c r="D768" s="59"/>
      <c r="E768" s="564" t="s">
        <v>535</v>
      </c>
      <c r="F768" s="477"/>
      <c r="G768" s="564"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561"/>
      <c r="C785" s="561"/>
      <c r="D785" s="561"/>
      <c r="E785" s="561"/>
      <c r="F785" s="561"/>
      <c r="G785" s="561"/>
      <c r="H785" s="561"/>
      <c r="I785" s="561"/>
      <c r="J785" s="468"/>
    </row>
    <row r="786" spans="1:10" x14ac:dyDescent="0.2">
      <c r="A786" s="466"/>
      <c r="B786" s="561"/>
      <c r="C786" s="561"/>
      <c r="D786" s="561"/>
      <c r="E786" s="561"/>
      <c r="F786" s="561"/>
      <c r="G786" s="561"/>
      <c r="H786" s="561"/>
      <c r="I786" s="561"/>
      <c r="J786" s="468"/>
    </row>
    <row r="787" spans="1:10" x14ac:dyDescent="0.2">
      <c r="A787" s="466"/>
      <c r="B787" s="561"/>
      <c r="C787" s="561"/>
      <c r="D787" s="561"/>
      <c r="E787" s="561"/>
      <c r="F787" s="561"/>
      <c r="G787" s="561"/>
      <c r="H787" s="561"/>
      <c r="I787" s="561"/>
      <c r="J787" s="468"/>
    </row>
    <row r="788" spans="1:10" x14ac:dyDescent="0.2">
      <c r="A788" s="466"/>
      <c r="B788" s="561"/>
      <c r="C788" s="561"/>
      <c r="D788" s="561"/>
      <c r="E788" s="561"/>
      <c r="F788" s="561"/>
      <c r="G788" s="561"/>
      <c r="H788" s="561"/>
      <c r="I788" s="561"/>
      <c r="J788" s="468"/>
    </row>
    <row r="789" spans="1:10" x14ac:dyDescent="0.2">
      <c r="A789" s="466"/>
      <c r="B789" s="561"/>
      <c r="C789" s="561"/>
      <c r="D789" s="561"/>
      <c r="E789" s="561"/>
      <c r="F789" s="561"/>
      <c r="G789" s="561"/>
      <c r="H789" s="561"/>
      <c r="I789" s="561"/>
      <c r="J789" s="468"/>
    </row>
    <row r="790" spans="1:10" x14ac:dyDescent="0.2">
      <c r="A790" s="466"/>
      <c r="B790" s="561"/>
      <c r="C790" s="561"/>
      <c r="D790" s="561"/>
      <c r="E790" s="561"/>
      <c r="F790" s="561"/>
      <c r="G790" s="561"/>
      <c r="H790" s="561"/>
      <c r="I790" s="561"/>
      <c r="J790" s="468"/>
    </row>
    <row r="791" spans="1:10" x14ac:dyDescent="0.2">
      <c r="A791" s="466"/>
      <c r="B791" s="561"/>
      <c r="C791" s="561"/>
      <c r="D791" s="561"/>
      <c r="E791" s="561"/>
      <c r="F791" s="561"/>
      <c r="G791" s="561"/>
      <c r="H791" s="561"/>
      <c r="I791" s="561"/>
      <c r="J791" s="468"/>
    </row>
    <row r="792" spans="1:10" x14ac:dyDescent="0.2">
      <c r="A792" s="466"/>
      <c r="B792" s="561"/>
      <c r="C792" s="561"/>
      <c r="D792" s="561"/>
      <c r="E792" s="561"/>
      <c r="F792" s="561"/>
      <c r="G792" s="561"/>
      <c r="H792" s="561"/>
      <c r="I792" s="561"/>
      <c r="J792" s="468"/>
    </row>
    <row r="793" spans="1:10" x14ac:dyDescent="0.2">
      <c r="A793" s="466"/>
      <c r="B793" s="561"/>
      <c r="C793" s="561"/>
      <c r="D793" s="561"/>
      <c r="E793" s="561"/>
      <c r="F793" s="561"/>
      <c r="G793" s="561"/>
      <c r="H793" s="561"/>
      <c r="I793" s="561"/>
      <c r="J793" s="468"/>
    </row>
    <row r="794" spans="1:10" x14ac:dyDescent="0.2">
      <c r="A794" s="466"/>
      <c r="B794" s="561"/>
      <c r="C794" s="561"/>
      <c r="D794" s="561"/>
      <c r="E794" s="561"/>
      <c r="F794" s="561"/>
      <c r="G794" s="561"/>
      <c r="H794" s="561"/>
      <c r="I794" s="561"/>
      <c r="J794" s="468"/>
    </row>
    <row r="795" spans="1:10" x14ac:dyDescent="0.2">
      <c r="A795" s="466"/>
      <c r="B795" s="561"/>
      <c r="C795" s="561"/>
      <c r="D795" s="561"/>
      <c r="E795" s="561"/>
      <c r="F795" s="561"/>
      <c r="G795" s="561"/>
      <c r="H795" s="561"/>
      <c r="I795" s="561"/>
      <c r="J795" s="468"/>
    </row>
    <row r="796" spans="1:10" x14ac:dyDescent="0.2">
      <c r="A796" s="466"/>
      <c r="B796" s="561"/>
      <c r="C796" s="561"/>
      <c r="D796" s="561"/>
      <c r="E796" s="561"/>
      <c r="F796" s="561"/>
      <c r="G796" s="561"/>
      <c r="H796" s="561"/>
      <c r="I796" s="561"/>
      <c r="J796" s="468"/>
    </row>
    <row r="797" spans="1:10" x14ac:dyDescent="0.2">
      <c r="A797" s="466"/>
      <c r="B797" s="561"/>
      <c r="C797" s="561"/>
      <c r="D797" s="561"/>
      <c r="E797" s="561"/>
      <c r="F797" s="561"/>
      <c r="G797" s="561"/>
      <c r="H797" s="561"/>
      <c r="I797" s="561"/>
      <c r="J797" s="468"/>
    </row>
    <row r="798" spans="1:10" x14ac:dyDescent="0.2">
      <c r="A798" s="466"/>
      <c r="B798" s="561"/>
      <c r="C798" s="561"/>
      <c r="D798" s="561"/>
      <c r="E798" s="561"/>
      <c r="F798" s="561"/>
      <c r="G798" s="561"/>
      <c r="H798" s="561"/>
      <c r="I798" s="561"/>
      <c r="J798" s="468"/>
    </row>
    <row r="799" spans="1:10" x14ac:dyDescent="0.2">
      <c r="A799" s="466"/>
      <c r="B799" s="561"/>
      <c r="C799" s="561"/>
      <c r="D799" s="561"/>
      <c r="E799" s="561"/>
      <c r="F799" s="561"/>
      <c r="G799" s="561"/>
      <c r="H799" s="561"/>
      <c r="I799" s="561"/>
      <c r="J799" s="468"/>
    </row>
    <row r="800" spans="1:10" x14ac:dyDescent="0.2">
      <c r="A800" s="466"/>
      <c r="B800" s="561"/>
      <c r="C800" s="561"/>
      <c r="D800" s="561"/>
      <c r="E800" s="561"/>
      <c r="F800" s="561"/>
      <c r="G800" s="561"/>
      <c r="H800" s="561"/>
      <c r="I800" s="561"/>
      <c r="J800" s="468"/>
    </row>
    <row r="801" spans="1:10" x14ac:dyDescent="0.2">
      <c r="A801" s="466"/>
      <c r="B801" s="561"/>
      <c r="C801" s="561"/>
      <c r="D801" s="561"/>
      <c r="E801" s="561"/>
      <c r="F801" s="561"/>
      <c r="G801" s="561"/>
      <c r="H801" s="561"/>
      <c r="I801" s="561"/>
      <c r="J801" s="468"/>
    </row>
    <row r="802" spans="1:10" x14ac:dyDescent="0.2">
      <c r="A802" s="466"/>
      <c r="B802" s="561"/>
      <c r="C802" s="561"/>
      <c r="D802" s="561"/>
      <c r="E802" s="561"/>
      <c r="F802" s="561"/>
      <c r="G802" s="561"/>
      <c r="H802" s="561"/>
      <c r="I802" s="561"/>
      <c r="J802" s="468"/>
    </row>
    <row r="803" spans="1:10" x14ac:dyDescent="0.2">
      <c r="A803" s="466"/>
      <c r="B803" s="561"/>
      <c r="C803" s="561"/>
      <c r="D803" s="561"/>
      <c r="E803" s="561"/>
      <c r="F803" s="561"/>
      <c r="G803" s="561"/>
      <c r="H803" s="561"/>
      <c r="I803" s="561"/>
      <c r="J803" s="468"/>
    </row>
    <row r="804" spans="1:10" x14ac:dyDescent="0.2">
      <c r="A804" s="466"/>
      <c r="B804" s="561"/>
      <c r="C804" s="561"/>
      <c r="D804" s="561"/>
      <c r="E804" s="561"/>
      <c r="F804" s="561"/>
      <c r="G804" s="561"/>
      <c r="H804" s="561"/>
      <c r="I804" s="561"/>
      <c r="J804" s="468"/>
    </row>
    <row r="805" spans="1:10" x14ac:dyDescent="0.2">
      <c r="A805" s="466"/>
      <c r="B805" s="561"/>
      <c r="C805" s="561"/>
      <c r="D805" s="561"/>
      <c r="E805" s="561"/>
      <c r="F805" s="561"/>
      <c r="G805" s="561"/>
      <c r="H805" s="561"/>
      <c r="I805" s="561"/>
      <c r="J805" s="468"/>
    </row>
    <row r="806" spans="1:10" x14ac:dyDescent="0.2">
      <c r="A806" s="466"/>
      <c r="B806" s="561"/>
      <c r="C806" s="561"/>
      <c r="D806" s="561"/>
      <c r="E806" s="561"/>
      <c r="F806" s="561"/>
      <c r="G806" s="561"/>
      <c r="H806" s="561"/>
      <c r="I806" s="561"/>
      <c r="J806" s="468"/>
    </row>
    <row r="807" spans="1:10" x14ac:dyDescent="0.2">
      <c r="A807" s="466"/>
      <c r="B807" s="561"/>
      <c r="C807" s="561"/>
      <c r="D807" s="561"/>
      <c r="E807" s="561"/>
      <c r="F807" s="561"/>
      <c r="G807" s="561"/>
      <c r="H807" s="561"/>
      <c r="I807" s="561"/>
      <c r="J807" s="468"/>
    </row>
    <row r="808" spans="1:10" x14ac:dyDescent="0.2">
      <c r="A808" s="466"/>
      <c r="B808" s="561"/>
      <c r="C808" s="561"/>
      <c r="D808" s="561"/>
      <c r="E808" s="561"/>
      <c r="F808" s="561"/>
      <c r="G808" s="561"/>
      <c r="H808" s="561"/>
      <c r="I808" s="561"/>
      <c r="J808" s="468"/>
    </row>
    <row r="809" spans="1:10" x14ac:dyDescent="0.2">
      <c r="A809" s="466"/>
      <c r="B809" s="561"/>
      <c r="C809" s="561"/>
      <c r="D809" s="561"/>
      <c r="E809" s="561"/>
      <c r="F809" s="561"/>
      <c r="G809" s="561"/>
      <c r="H809" s="561"/>
      <c r="I809" s="561"/>
      <c r="J809" s="468"/>
    </row>
    <row r="810" spans="1:10" x14ac:dyDescent="0.2">
      <c r="A810" s="466"/>
      <c r="B810" s="561"/>
      <c r="C810" s="561"/>
      <c r="D810" s="561"/>
      <c r="E810" s="561"/>
      <c r="F810" s="561"/>
      <c r="G810" s="561"/>
      <c r="H810" s="561"/>
      <c r="I810" s="561"/>
      <c r="J810" s="468"/>
    </row>
    <row r="811" spans="1:10" x14ac:dyDescent="0.2">
      <c r="A811" s="466"/>
      <c r="B811" s="561"/>
      <c r="C811" s="561"/>
      <c r="D811" s="561"/>
      <c r="E811" s="561"/>
      <c r="F811" s="561"/>
      <c r="G811" s="561"/>
      <c r="H811" s="561"/>
      <c r="I811" s="561"/>
      <c r="J811" s="468"/>
    </row>
    <row r="812" spans="1:10" x14ac:dyDescent="0.2">
      <c r="A812" s="466"/>
      <c r="B812" s="561"/>
      <c r="C812" s="561"/>
      <c r="D812" s="561"/>
      <c r="E812" s="561"/>
      <c r="F812" s="561"/>
      <c r="G812" s="561"/>
      <c r="H812" s="561"/>
      <c r="I812" s="561"/>
      <c r="J812" s="468"/>
    </row>
    <row r="813" spans="1:10" x14ac:dyDescent="0.2">
      <c r="A813" s="466"/>
      <c r="B813" s="561"/>
      <c r="C813" s="561"/>
      <c r="D813" s="561"/>
      <c r="E813" s="561"/>
      <c r="F813" s="561"/>
      <c r="G813" s="561"/>
      <c r="H813" s="561"/>
      <c r="I813" s="561"/>
      <c r="J813" s="468"/>
    </row>
    <row r="814" spans="1:10" x14ac:dyDescent="0.2">
      <c r="A814" s="466"/>
      <c r="B814" s="561"/>
      <c r="C814" s="561"/>
      <c r="D814" s="561"/>
      <c r="E814" s="561"/>
      <c r="F814" s="561"/>
      <c r="G814" s="561"/>
      <c r="H814" s="561"/>
      <c r="I814" s="561"/>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4" t="s">
        <v>830</v>
      </c>
      <c r="B1" s="575"/>
      <c r="C1" s="575"/>
      <c r="D1" s="575"/>
      <c r="E1" s="575"/>
      <c r="F1" s="575"/>
      <c r="G1" s="575"/>
      <c r="H1" s="575"/>
      <c r="I1" s="575"/>
      <c r="J1" s="576"/>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9" t="str">
        <f>'CONTACT INFORMATION'!$A$24</f>
        <v>Marin</v>
      </c>
      <c r="I3" s="579"/>
      <c r="J3" s="580"/>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7" t="s">
        <v>876</v>
      </c>
      <c r="B6" s="578"/>
      <c r="C6" s="578"/>
      <c r="D6" s="578"/>
      <c r="E6" s="578"/>
      <c r="F6" s="578"/>
      <c r="G6" s="578"/>
      <c r="H6" s="578"/>
      <c r="I6" s="578"/>
      <c r="J6" s="57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7" t="s">
        <v>829</v>
      </c>
      <c r="B9" s="567"/>
      <c r="C9" s="568"/>
      <c r="D9" s="129" t="s">
        <v>827</v>
      </c>
      <c r="E9" s="39"/>
      <c r="F9" s="39"/>
      <c r="G9" s="567" t="s">
        <v>816</v>
      </c>
      <c r="H9" s="567"/>
      <c r="I9" s="568"/>
      <c r="J9" s="129" t="s">
        <v>827</v>
      </c>
    </row>
    <row r="10" spans="1:10" ht="15" x14ac:dyDescent="0.25">
      <c r="A10" s="570" t="s">
        <v>847</v>
      </c>
      <c r="B10" s="570"/>
      <c r="C10" s="573"/>
      <c r="D10" s="173">
        <f>'REPORT 1'!$I$16</f>
        <v>417</v>
      </c>
      <c r="E10" s="130"/>
      <c r="F10" s="39"/>
      <c r="G10" s="570" t="s">
        <v>847</v>
      </c>
      <c r="H10" s="570"/>
      <c r="I10" s="573"/>
      <c r="J10" s="174">
        <f>'REPORT 1'!$I$27</f>
        <v>417</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7" t="s">
        <v>875</v>
      </c>
      <c r="B13" s="578"/>
      <c r="C13" s="578"/>
      <c r="D13" s="578"/>
      <c r="E13" s="578"/>
      <c r="F13" s="578"/>
      <c r="G13" s="578"/>
      <c r="H13" s="578"/>
      <c r="I13" s="578"/>
      <c r="J13" s="57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7" t="s">
        <v>824</v>
      </c>
      <c r="B16" s="567"/>
      <c r="C16" s="568"/>
      <c r="D16" s="129" t="s">
        <v>827</v>
      </c>
      <c r="E16" s="39"/>
      <c r="F16" s="39"/>
      <c r="G16" s="567" t="s">
        <v>829</v>
      </c>
      <c r="H16" s="567"/>
      <c r="I16" s="568"/>
      <c r="J16" s="129" t="s">
        <v>827</v>
      </c>
    </row>
    <row r="17" spans="1:10" ht="15" x14ac:dyDescent="0.25">
      <c r="D17" s="173">
        <f>'REPORT 3'!$J$9</f>
        <v>176</v>
      </c>
      <c r="E17" s="39"/>
      <c r="F17" s="39"/>
      <c r="G17" s="565" t="s">
        <v>847</v>
      </c>
      <c r="H17" s="565"/>
      <c r="I17" s="566"/>
      <c r="J17" s="173">
        <f>'REPORT 3'!$J$34</f>
        <v>176</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7" t="s">
        <v>826</v>
      </c>
      <c r="B20" s="567"/>
      <c r="C20" s="568"/>
      <c r="D20" s="129" t="s">
        <v>827</v>
      </c>
      <c r="E20" s="39"/>
      <c r="F20" s="39"/>
      <c r="G20" s="567" t="s">
        <v>816</v>
      </c>
      <c r="H20" s="567"/>
      <c r="I20" s="568"/>
      <c r="J20" s="129" t="s">
        <v>827</v>
      </c>
    </row>
    <row r="21" spans="1:10" ht="15" x14ac:dyDescent="0.25">
      <c r="A21" s="570"/>
      <c r="B21" s="570"/>
      <c r="C21" s="573"/>
      <c r="D21" s="173">
        <f>'REPORT 3'!$J$26</f>
        <v>71</v>
      </c>
      <c r="E21" s="39"/>
      <c r="F21" s="39"/>
      <c r="G21" s="565" t="s">
        <v>847</v>
      </c>
      <c r="H21" s="565"/>
      <c r="I21" s="566"/>
      <c r="J21" s="173">
        <f>'REPORT 3'!$J$44</f>
        <v>176</v>
      </c>
    </row>
    <row r="22" spans="1:10" ht="14.25" x14ac:dyDescent="0.2">
      <c r="A22" s="110"/>
      <c r="B22" s="110"/>
      <c r="C22" s="110"/>
    </row>
    <row r="24" spans="1:10" ht="70.5" customHeight="1" x14ac:dyDescent="0.2">
      <c r="A24" s="571" t="s">
        <v>877</v>
      </c>
      <c r="B24" s="572"/>
      <c r="C24" s="572"/>
      <c r="D24" s="572"/>
      <c r="E24" s="572"/>
      <c r="F24" s="572"/>
      <c r="G24" s="572"/>
      <c r="H24" s="572"/>
      <c r="I24" s="572"/>
      <c r="J24" s="572"/>
    </row>
    <row r="27" spans="1:10" ht="22.5" customHeight="1" x14ac:dyDescent="0.25">
      <c r="A27" s="569" t="s">
        <v>870</v>
      </c>
      <c r="B27" s="570"/>
      <c r="C27" s="570"/>
      <c r="D27" s="171" t="s">
        <v>827</v>
      </c>
      <c r="G27" s="567" t="s">
        <v>829</v>
      </c>
      <c r="H27" s="567"/>
      <c r="I27" s="568"/>
      <c r="J27" s="171" t="s">
        <v>827</v>
      </c>
    </row>
    <row r="28" spans="1:10" ht="15" customHeight="1" x14ac:dyDescent="0.25">
      <c r="D28" s="175">
        <f>'ARREST REPORT'!$G$12</f>
        <v>195</v>
      </c>
      <c r="G28" s="565" t="s">
        <v>847</v>
      </c>
      <c r="H28" s="565"/>
      <c r="I28" s="566"/>
      <c r="J28" s="175">
        <f>'ARREST REPORT'!$G$18</f>
        <v>0</v>
      </c>
    </row>
    <row r="31" spans="1:10" ht="15" x14ac:dyDescent="0.25">
      <c r="G31" s="567" t="s">
        <v>816</v>
      </c>
      <c r="H31" s="567"/>
      <c r="I31" s="568"/>
      <c r="J31" s="171" t="s">
        <v>827</v>
      </c>
    </row>
    <row r="32" spans="1:10" s="1" customFormat="1" ht="15" x14ac:dyDescent="0.25">
      <c r="G32" s="565" t="s">
        <v>847</v>
      </c>
      <c r="H32" s="565"/>
      <c r="I32" s="566"/>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COM</cp:lastModifiedBy>
  <cp:lastPrinted>2018-08-28T17:54:34Z</cp:lastPrinted>
  <dcterms:created xsi:type="dcterms:W3CDTF">2010-06-09T19:05:00Z</dcterms:created>
  <dcterms:modified xsi:type="dcterms:W3CDTF">2021-09-27T18:57:18Z</dcterms:modified>
</cp:coreProperties>
</file>