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Accounting\JJCPA-YOBG\JJCPA-YOBG Expense Report\2020-2021\Expenditure Report\"/>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<sst xmlns="http://schemas.openxmlformats.org/spreadsheetml/2006/main" count="2403" uniqueCount="953">
  <si>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</si>
  <si>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</si>
  <si>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</si>
  <si>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</si>
  <si>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</si>
  <si>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</si>
  <si>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</si>
  <si>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</si>
  <si>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</si>
  <si>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</si>
  <si>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</si>
  <si>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</si>
  <si>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</si>
  <si>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</si>
  <si>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</si>
  <si>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</si>
  <si>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</si>
  <si>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</si>
  <si>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</si>
  <si>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</si>
  <si>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</si>
  <si>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</si>
  <si>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</si>
  <si>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</si>
  <si>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</si>
  <si>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</si>
  <si>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</si>
  <si>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</si>
  <si>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</si>
  <si>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</si>
  <si>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</si>
  <si>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</si>
  <si>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</si>
  <si>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</si>
  <si>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</si>
  <si>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</si>
  <si>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</si>
  <si>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</si>
  <si>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</si>
  <si>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</si>
  <si>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</si>
  <si>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</si>
  <si>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</si>
  <si>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</si>
  <si>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</si>
  <si>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</si>
  <si>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</si>
  <si>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</si>
  <si>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</si>
  <si>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</si>
  <si>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</si>
  <si>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</si>
  <si>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</si>
  <si>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</si>
  <si>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</si>
  <si>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</si>
  <si>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</si>
  <si>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</si>
  <si>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</si>
  <si>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</si>
  <si>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</si>
  <si>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</si>
  <si>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</si>
  <si>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</si>
  <si>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</si>
  <si>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</si>
  <si>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</si>
  <si>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</si>
  <si>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</si>
  <si>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</si>
  <si>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</si>
  <si>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</si>
  <si>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</si>
  <si>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</si>
  <si>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</si>
  <si>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</si>
  <si>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</si>
  <si>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</si>
  <si>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</si>
  <si>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</si>
  <si>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</si>
  <si>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</si>
  <si>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</si>
  <si>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</si>
  <si>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</si>
  <si>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</si>
  <si>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</si>
  <si>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</si>
  <si>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</si>
  <si>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</si>
  <si>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</si>
  <si>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</si>
  <si>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</si>
  <si>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</si>
  <si>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</si>
  <si>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</si>
  <si>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</si>
  <si>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</si>
  <si>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</si>
  <si>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</si>
  <si>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</si>
  <si>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</si>
  <si>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</si>
  <si>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</si>
  <si>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</si>
  <si>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</si>
  <si>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</si>
  <si>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</si>
  <si>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</si>
  <si>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</si>
  <si>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</si>
  <si>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</si>
  <si>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</si>
  <si>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</si>
  <si>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</si>
  <si>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</si>
  <si>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</si>
  <si>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</si>
  <si>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</si>
  <si>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</si>
  <si>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</si>
  <si>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</si>
  <si>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</si>
  <si>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</si>
  <si>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</si>
  <si>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</si>
  <si>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</si>
  <si>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</si>
  <si>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</si>
  <si>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</si>
  <si>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</si>
  <si>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</si>
  <si>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</si>
  <si>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</si>
  <si>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</si>
  <si>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</si>
  <si>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</si>
  <si>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</si>
  <si>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</si>
  <si>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</si>
  <si>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</si>
  <si>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</si>
  <si>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</si>
  <si>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</si>
  <si>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</si>
  <si>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</si>
  <si>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</si>
  <si>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</si>
  <si>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</si>
  <si>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</si>
  <si>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</si>
  <si>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</si>
  <si>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</si>
  <si>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</si>
  <si>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</si>
  <si>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</si>
  <si>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</si>
  <si>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</si>
  <si>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</si>
  <si>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</si>
  <si>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</si>
  <si>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</si>
  <si>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</si>
  <si>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</si>
  <si>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</si>
  <si>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</si>
  <si>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</si>
  <si>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</si>
  <si>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</si>
  <si>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</si>
  <si>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</si>
  <si>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</si>
  <si>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</si>
  <si>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</si>
  <si>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</si>
  <si>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</si>
  <si>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</si>
  <si>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</si>
  <si>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</si>
  <si>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</si>
  <si>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</si>
  <si>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</si>
  <si>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</si>
  <si>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</si>
  <si>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</si>
  <si>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</si>
  <si>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</si>
  <si>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</si>
  <si>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</si>
  <si>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</si>
  <si>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</si>
  <si>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</si>
  <si>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</si>
  <si>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</si>
  <si>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</si>
  <si>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</si>
  <si>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</si>
  <si>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</si>
  <si>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</si>
  <si>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</si>
  <si>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</si>
  <si>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</si>
  <si>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</si>
  <si>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</si>
  <si>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</si>
  <si>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</si>
  <si>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</si>
  <si>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</si>
  <si>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</si>
  <si>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</si>
  <si>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</si>
  <si>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</si>
  <si>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</si>
  <si>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</si>
  <si>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</si>
  <si>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</si>
  <si>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</si>
  <si>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</si>
  <si>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</si>
  <si>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</si>
  <si>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</si>
  <si>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</si>
  <si>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</si>
  <si>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</si>
  <si>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</si>
  <si>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</si>
  <si>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</si>
  <si>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</si>
  <si>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</si>
  <si>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</si>
  <si>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</si>
  <si>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</si>
  <si>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</si>
  <si>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</si>
  <si>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</si>
  <si>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</si>
  <si>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</si>
  <si>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</si>
  <si>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</si>
  <si>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</si>
  <si>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</si>
  <si>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</si>
  <si>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</si>
  <si>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</si>
  <si>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</si>
  <si>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</si>
  <si>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</si>
  <si>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</si>
  <si>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</si>
  <si>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</si>
  <si>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</si>
  <si>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</si>
  <si>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</si>
  <si>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</si>
  <si>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</si>
  <si>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</si>
  <si>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</si>
  <si>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</si>
  <si>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</si>
  <si>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</si>
  <si>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</si>
  <si>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</si>
  <si>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</si>
  <si>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</si>
  <si>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</si>
  <si>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</si>
  <si>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</si>
  <si>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</si>
  <si>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</si>
  <si>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</si>
  <si>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</si>
  <si>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</si>
  <si>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</si>
  <si>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</si>
  <si>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</si>
  <si>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</si>
  <si>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</si>
  <si>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</si>
  <si>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</si>
  <si>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</si>
  <si>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</si>
  <si>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</si>
  <si>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</si>
  <si>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</si>
  <si>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</si>
  <si>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</si>
  <si>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</si>
  <si>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</si>
  <si>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</si>
  <si>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</si>
  <si>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</si>
  <si>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</si>
  <si>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</si>
  <si>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</si>
  <si>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</si>
  <si>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</si>
  <si>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</si>
  <si>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</si>
  <si>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</si>
  <si>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</si>
  <si>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</si>
  <si>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</si>
  <si>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</si>
  <si>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</si>
  <si>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</si>
  <si>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</si>
  <si>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</si>
  <si>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</si>
  <si>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</si>
  <si>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</si>
  <si>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</si>
  <si>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</si>
  <si>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</si>
  <si>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</si>
  <si>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</si>
  <si>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</si>
  <si>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</si>
  <si>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</si>
  <si>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</si>
  <si>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</si>
  <si>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</si>
  <si>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</si>
  <si>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</si>
  <si>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</si>
  <si>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</si>
  <si>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</si>
  <si>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</si>
  <si>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</si>
  <si>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</si>
  <si>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</si>
  <si>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</si>
  <si>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</si>
  <si>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</si>
  <si>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</si>
  <si>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</si>
  <si>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</si>
  <si>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</si>
  <si>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</si>
  <si>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</si>
  <si>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</si>
  <si>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</si>
  <si>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</si>
  <si>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</si>
  <si>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</si>
  <si>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</si>
  <si>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</si>
  <si>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</si>
  <si>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</si>
  <si>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</si>
  <si>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</si>
  <si>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</si>
  <si>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</si>
  <si>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</si>
  <si>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</si>
  <si>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</si>
  <si>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</si>
  <si>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</si>
  <si>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</si>
  <si>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</si>
  <si>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</si>
  <si>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</si>
  <si>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</si>
  <si>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</si>
  <si>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</si>
  <si>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</si>
  <si>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</si>
  <si>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</si>
  <si>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</si>
  <si>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</si>
  <si>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</si>
  <si>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</si>
  <si>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</si>
  <si>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</si>
  <si>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</si>
  <si>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</si>
  <si>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</si>
  <si>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</si>
  <si>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</si>
  <si>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</si>
  <si>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</si>
  <si>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</si>
  <si>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</si>
  <si>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</si>
  <si>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</si>
  <si>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</si>
  <si>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</si>
  <si>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</si>
  <si>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</si>
  <si>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</si>
  <si>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</si>
  <si>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</si>
  <si>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</si>
  <si>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</si>
  <si>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</si>
  <si>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</si>
  <si>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</si>
  <si>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</si>
  <si>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</si>
  <si>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</si>
  <si>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</si>
  <si>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</si>
  <si>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</si>
  <si>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</si>
  <si>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</si>
  <si>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</si>
  <si>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</si>
  <si>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</si>
  <si>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</si>
  <si>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</si>
  <si>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</si>
  <si>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</si>
  <si>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</si>
  <si>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</si>
  <si>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</si>
  <si>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</si>
  <si>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</si>
  <si>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</si>
  <si>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</si>
  <si>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</si>
  <si>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</si>
  <si>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</si>
  <si>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</si>
  <si>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</si>
  <si>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</si>
  <si>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</si>
  <si>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</si>
  <si>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</si>
  <si>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</si>
  <si>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</si>
  <si>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</si>
  <si>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</si>
  <si>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</si>
  <si>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</si>
  <si>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</si>
  <si>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</si>
  <si>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</si>
  <si>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</si>
  <si>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</si>
  <si>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</si>
  <si>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</si>
  <si>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</si>
  <si>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</si>
  <si>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</si>
  <si>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</si>
  <si>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</si>
  <si>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</si>
  <si>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</si>
  <si>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</si>
  <si>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</si>
  <si>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</si>
  <si>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</si>
  <si>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</si>
  <si>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</si>
  <si>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</si>
  <si>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</si>
  <si>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</si>
  <si>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</si>
  <si>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</si>
  <si>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</si>
  <si>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</si>
  <si>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</si>
  <si>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</si>
  <si>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</si>
  <si>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</si>
  <si>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</si>
  <si>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</si>
  <si>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</si>
  <si>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</si>
  <si>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</si>
  <si>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</si>
  <si>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</si>
  <si>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</si>
  <si>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</si>
  <si>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</si>
  <si>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</si>
  <si>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</si>
  <si>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</si>
  <si>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</si>
  <si>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</si>
  <si>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</si>
  <si>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</si>
  <si>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</si>
  <si>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</si>
  <si>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</si>
  <si>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</si>
  <si>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</si>
  <si>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</si>
  <si>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</si>
  <si>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</si>
  <si>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</si>
  <si>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</si>
  <si>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</si>
  <si>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</si>
  <si>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</si>
  <si>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</si>
  <si>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</si>
  <si>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</si>
  <si>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</si>
  <si>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</si>
  <si>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</si>
  <si>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</si>
  <si>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</si>
  <si>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</si>
  <si>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</si>
  <si>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</si>
  <si>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</si>
  <si>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</si>
  <si>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</si>
  <si>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</si>
  <si>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</si>
  <si>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</si>
  <si>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</si>
  <si>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</si>
  <si>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</si>
  <si>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</si>
  <si>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</si>
  <si>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</si>
  <si>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</si>
  <si>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</si>
  <si>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</si>
  <si>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</si>
  <si>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</si>
  <si>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</si>
  <si>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</si>
  <si>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</si>
  <si>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</si>
  <si>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</si>
  <si>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</si>
  <si>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</si>
  <si>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</si>
  <si>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</si>
  <si>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</si>
  <si>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</si>
  <si>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</si>
  <si>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</si>
  <si>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</si>
  <si>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</si>
  <si>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</si>
  <si>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</si>
  <si>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</si>
  <si>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</si>
  <si>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</si>
  <si>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</si>
  <si>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</si>
  <si>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</si>
  <si>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</si>
  <si>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</si>
  <si>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</si>
  <si>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</si>
  <si>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</si>
  <si>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</si>
  <si>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</si>
  <si>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</si>
  <si>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</si>
  <si>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</si>
  <si>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</si>
  <si>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</si>
  <si>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</si>
  <si>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</si>
  <si>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</si>
  <si>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</si>
  <si>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</si>
  <si>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</si>
  <si>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</si>
  <si>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</si>
  <si>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</si>
  <si>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</si>
  <si>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</si>
  <si>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</si>
  <si>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</si>
  <si>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</si>
  <si>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</si>
  <si>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</si>
  <si>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</si>
  <si>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</si>
  <si>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</si>
  <si>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</si>
  <si>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</si>
  <si>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</si>
  <si>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</si>
  <si>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</si>
  <si>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</si>
  <si>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</si>
  <si>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</si>
  <si>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</si>
  <si>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</si>
  <si>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</si>
  <si>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</si>
  <si>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</si>
  <si>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</si>
  <si>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</si>
  <si>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</si>
  <si>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</si>
  <si>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</si>
  <si>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</si>
  <si>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</si>
  <si>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</si>
  <si>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</si>
  <si>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</si>
  <si>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</si>
  <si>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</si>
  <si>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</si>
  <si>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</si>
  <si>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</si>
  <si>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</si>
  <si>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</si>
  <si>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</si>
  <si>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</si>
  <si>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</si>
  <si>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</si>
  <si>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</si>
  <si>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</si>
  <si>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</si>
  <si>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</si>
  <si>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</si>
  <si>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</si>
  <si>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</si>
  <si>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</si>
  <si>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</si>
  <si>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</si>
  <si>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</si>
  <si>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</si>
  <si>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</si>
  <si>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</si>
  <si>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</si>
  <si>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</si>
  <si>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</si>
  <si>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</si>
  <si>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</si>
  <si>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</si>
  <si>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</si>
  <si>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</si>
  <si>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</si>
  <si>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</si>
  <si>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</si>
  <si>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</si>
  <si>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</si>
  <si>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</si>
  <si>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</si>
  <si>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</si>
  <si>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</si>
  <si>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</si>
  <si>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</si>
  <si>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</si>
  <si>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</si>
  <si>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</si>
  <si>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</si>
  <si>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</si>
  <si>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</si>
  <si>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</si>
  <si>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</si>
  <si>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</si>
  <si>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</si>
  <si>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</si>
  <si>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</si>
  <si>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</si>
  <si>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</si>
  <si>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</si>
  <si>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</si>
  <si>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</si>
  <si>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</si>
  <si>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</si>
  <si>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</si>
  <si>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</si>
  <si>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</si>
  <si>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</si>
  <si>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</si>
  <si>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</si>
  <si>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</si>
  <si>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</si>
  <si>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</si>
  <si>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</si>
  <si>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</si>
  <si>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</si>
  <si>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</si>
  <si>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</si>
  <si>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</si>
  <si>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</si>
  <si>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</si>
  <si>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</si>
  <si>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</si>
  <si>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</si>
  <si>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</si>
  <si>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</si>
  <si>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</si>
  <si>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</si>
  <si>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</si>
  <si>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</si>
  <si>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</si>
  <si>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</si>
  <si>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</si>
  <si>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</si>
  <si>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</si>
  <si>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</si>
  <si>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</si>
  <si>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</si>
  <si>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</si>
  <si>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</si>
  <si>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</si>
  <si>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</si>
  <si>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</si>
  <si>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</si>
  <si>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</si>
  <si>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</si>
  <si>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</si>
  <si>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</si>
  <si>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</si>
  <si>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</si>
  <si>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</si>
  <si>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</si>
  <si>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</si>
  <si>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</si>
  <si>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</si>
  <si>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</si>
  <si>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</si>
  <si>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</si>
  <si>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</si>
  <si>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</si>
  <si>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</si>
  <si>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</si>
  <si>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</si>
  <si>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</si>
  <si>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</si>
  <si>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</si>
  <si>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</si>
  <si>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</si>
  <si>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</si>
  <si>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</si>
  <si>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</si>
  <si>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</si>
  <si>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</si>
  <si>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</si>
  <si>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</si>
  <si>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</si>
  <si>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</si>
  <si>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</si>
  <si>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</si>
  <si>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</si>
  <si>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</si>
  <si>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</si>
  <si>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</si>
  <si>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</si>
  <si>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</si>
  <si>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</si>
  <si>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</si>
  <si>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</si>
  <si>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</si>
  <si>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</si>
  <si>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</si>
  <si>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</si>
  <si>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</si>
  <si>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</si>
  <si>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</si>
  <si>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</si>
  <si>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</si>
  <si>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</si>
  <si>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</si>
  <si>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</si>
  <si>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</si>
  <si>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</si>
  <si>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</si>
  <si>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</si>
  <si>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</si>
  <si>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</si>
  <si>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</si>
  <si>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</si>
  <si>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</si>
  <si>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</si>
  <si>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</si>
  <si>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</si>
  <si>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</si>
  <si>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</si>
  <si>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</si>
  <si>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</si>
  <si>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</si>
  <si>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</si>
  <si>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</si>
  <si>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</si>
  <si>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</si>
  <si>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</si>
  <si>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</si>
  <si>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</si>
  <si>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</si>
  <si>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</si>
  <si>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</si>
  <si>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</si>
  <si>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</si>
  <si>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</si>
  <si>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</si>
  <si>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</si>
  <si>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</si>
  <si>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</si>
  <si>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</si>
  <si>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</si>
  <si>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</si>
  <si>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</si>
  <si>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</si>
  <si>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</si>
  <si>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</si>
  <si>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</si>
  <si>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</si>
  <si>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</si>
  <si>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</si>
  <si>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</si>
  <si>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</si>
  <si>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</si>
  <si>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</si>
  <si>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</si>
  <si>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</si>
  <si>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</si>
  <si>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</si>
  <si>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</si>
  <si>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</si>
  <si>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</si>
  <si>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</si>
  <si>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</si>
  <si>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</si>
  <si>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</si>
  <si>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</si>
  <si>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</si>
  <si>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</si>
  <si>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</si>
  <si>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</si>
  <si>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</si>
  <si>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</si>
  <si>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</si>
  <si>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</si>
  <si>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</si>
  <si>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</si>
  <si>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</si>
  <si>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</si>
  <si>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</si>
  <si>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</si>
  <si>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</si>
  <si>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</si>
  <si>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</si>
  <si>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</si>
  <si>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</si>
  <si>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</si>
  <si>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</si>
  <si>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</si>
  <si>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</si>
  <si>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</si>
  <si>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</si>
  <si>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</si>
  <si>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</si>
  <si>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</si>
  <si>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</si>
  <si>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</si>
  <si>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</si>
  <si>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</si>
  <si>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</si>
  <si>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</si>
  <si>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</si>
  <si>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</si>
  <si>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</si>
  <si>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</si>
  <si>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</si>
  <si>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</si>
  <si>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</si>
  <si>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</si>
  <si>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</si>
  <si>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</si>
  <si>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</si>
  <si>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</si>
  <si>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</si>
  <si>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</si>
  <si>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</si>
  <si>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</si>
  <si>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</si>
  <si>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</si>
  <si>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</si>
  <si>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</si>
  <si>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</si>
  <si>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</si>
  <si>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</si>
  <si>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</si>
  <si>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</si>
  <si>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</si>
  <si>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</si>
  <si>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</si>
  <si>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</si>
  <si>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</si>
  <si>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</si>
  <si>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</si>
  <si>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</si>
  <si>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</si>
  <si>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</si>
  <si>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</si>
  <si>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</si>
  <si>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</si>
  <si>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</si>
  <si>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</si>
  <si>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</si>
  <si>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</si>
  <si>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</si>
  <si>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</si>
  <si>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</si>
  <si>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</si>
  <si>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</si>
  <si>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</si>
  <si>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</si>
  <si>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</si>
  <si>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</si>
  <si>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</si>
  <si>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</si>
  <si>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</si>
  <si>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</si>
  <si>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</si>
  <si>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</si>
  <si>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</si>
  <si>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</si>
  <si>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</si>
  <si>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</si>
  <si>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</si>
  <si>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</si>
  <si>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</si>
  <si>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</si>
  <si>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</si>
  <si>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</si>
  <si>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</si>
  <si>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</si>
  <si>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</si>
  <si>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</si>
  <si>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</si>
  <si>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</si>
  <si>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</si>
  <si>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</si>
  <si>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</si>
  <si>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Shelly Miller</t>
  </si>
  <si>
    <t>Administrative Analyst</t>
  </si>
  <si>
    <t>530-552-4325</t>
  </si>
  <si>
    <t>smiller@buttecounty.net</t>
  </si>
  <si>
    <t>Jennifer Hard</t>
  </si>
  <si>
    <t>Program Manager</t>
  </si>
  <si>
    <t>530-552-4394</t>
  </si>
  <si>
    <t>jhard@buttecounty.net</t>
  </si>
  <si>
    <t>Support Services</t>
  </si>
  <si>
    <t>Boys and Girls Club of the North Valley</t>
  </si>
  <si>
    <t>Fresh Start Youth Farm</t>
  </si>
  <si>
    <t>Electronic Monitoring Program</t>
  </si>
  <si>
    <t>Computer Software Maint.</t>
  </si>
  <si>
    <t>Incentives</t>
  </si>
  <si>
    <t xml:space="preserve">BCPD facilitates the Fresh Start Youth Farm.  The youth plant, maintain, and harvest the garden, and they sell pre-ordered boxes of produce and flowers to members of the community.  The program provides youth with opportunities to develop life skills, increase work readiness and self-efficacy, develop critical thinking skills, increase employment and education skills, and improve the connection with their communities.  Funds generated from the Fresh Start Youth Farm are used by the youth to pay restitution to their victims.  Restitution (a monetary payment to a victim to compensate them for the harm resulting from the offense) affords youthful offenders the opportunity to make the victims of their crimes whole.  Restitution provides an alternative sanction with far less cost than incarceration.  Youth attitudes and behaviors can be changed from anti-social to pro-social by the use of accountability and treatment.  Probation Officers use Motivational Interviewing techniques while working with youth. Evaluations of programs that mentor youth have yielded evidence that quality relationships can lead to positive outcomes.
</t>
  </si>
  <si>
    <t>BCPD contracts directly with a licensed Marriage and Family Therapist, who provides individual, group, and family counseling to youth detained at Juvenile Hall.  Services provided by the MFT include the assessment, treatment, counseling, and case management for at-risk youth; intervention, testing, evaluation, counseling, and guidance for a caseload of individual clients and client groups; screening and evaluation of mentally ill persons and persons experiencing life stress; interviewing clients to collect personal history; making preliminary diagnoses for review by the Juvenile Court and BCPD; provision of casework services and implementation of treatment plans for at-risk youth and their families; provision of personal and group therapy and counseling; development and implementation of guidance, counseling, and treatment plans; teaching socialization and coping skills; and advising youth and their families of community resources. Licensed MFTs utilize current best practices, including those that are evidence-based.</t>
  </si>
  <si>
    <t xml:space="preserve">Probation staff oversees the electronic monitoring program.  The use of electronic monitoring lowers populations in Juvenile Hall.  BCPD is committed to continuing its Global Positioning Services (GPS) caseload to make the community of Butte County safer for its residents.  GPS allows youth to live in the community, in lieu of detention at the Juvenile Hall facility, while attending school and working on their rehabilitation plans.  GPS offers cost effectiveness, a flexible sentencing alternative, an opportunity for immediate sanction, more intensive supervision, and increased community safety.  A case plan and detention release criteria are completed and utilized for evaluation of each youth prior to consideration for release back into the community.  Moderate to high-risk youth supervised with a GPS monitor have a greater likelihood of success.
BCPD ensures adequate supervision by delivering and/or referring justice-involved youth to a continuum of proactive responses that include the use of evidence-based assessment tools, varying levels of supervision based on risk level, out of home placement support, and custodial interventions.  Case plans are developed, and recommendations are formulated for the Court, that focus on criminogenic need areas as well as community safety.   Probation staff performs intakes, conducts assessments, makes referrals to collaborative and multidisciplinary services, and supervises youth in the community on informal and formal probation, utilizing EBP and following case plans to ensure compliance with Court orders.  In addition, Probation Officers provide updates to the Court by preparing and composing petitions, dispositional reports, and supplemental reports.  </t>
  </si>
  <si>
    <t xml:space="preserve">BCPD ensures adequate supervision by delivering and/or referring justice-involved youth to a continuum of proactive responses that include the use of evidence-based assessment tools, varying levels of supervision based on risk level, out of home placement support, and custodial interventions.  Case plans are developed, and recommendations are formulated for the Court, that focus on criminogenic need areas as well as community safety.  The Probation Officer performs intakes, conducts assessments, makes referrals to collaborative and multidisciplinary services, and supervises youth in the community on informal and formal probation, utilizing EBP and following case plans to ensure compliance with Court orders.  In addition, the Probation Officer provides updates to the Court by preparing and composing petitions, dispositional reports, and supplemental reports. 
BCPD contracts with Noble Assessments, a browser-based assessment provider, to provide and maintain the department's case plans and criminogenic risk and need assessments.  BCPD uses the Positive Achievement Change Tool (PACT) as the actuarial risk and needs assessment instrument.  Evidence-based practices in community corrections have recommended the use of such instruments for decades, as they not only identify those individuals most in need of services (based on their risk for recidivism), but also pinpoint the areas that need to be addressed in order to reduce that risk (need for services).  The Probation Officer and Probation Technician develop case plans based on these instruments, and work with youth and their families to reduce risk factors that lead to recidivism and continued involvement in the justice system.  Using a risk/needs assessment tool has allowed BCPD to better manage youth and streamline operations.  This instrument provides greater validity, structure, and consistency to the decision-making process as it relates to risk/needs assessment.  It also allows BCPD to allocate resources more efficiently by targeting the most intensive interventions to the highest risk youth according to their individual needs.  The utilization of a validated risk/needs assessment tool helps BCPD effectively manage prevention services and, most importantly, reduce offender recidivism.  Scientifically validated risk/needs assessments are the foundation of the modern juvenile justice system.
BCPD contracts with Tyler Technologies to provide and maintain the department's case management system (CMS).  The CMS is browser-based and managed on external servers.  Juvenile referrals, bookings, assessments, Court hearings, programs, and case management functions are tracked within the system.  BCPD has full access to run data reports and has the capability to share data files with partners as needed via a back end ODBC connection.  BCPD has the ability to measure long-term success rates utilizing statistical reports generated from the CMS, as well as subsequent law enforcement referrals.
</t>
  </si>
  <si>
    <t xml:space="preserve">A local domestic violence service organization, Catalyst, provides training to medical, law enforcement, and social services agencies to enhance their knowledge of, and skills to work with, individuals and families experiencing domestic violence.  Catalyst has a Teen Dating Violence Education and Prevention program consisting of interactive presentations designed to educate teens about the issues of dating abuse and building healthy relationships.  Weekly discussion groups at Juvenile Hall focus on a variety  of subjects, such as healthy and abusive dating relationships, communication skills, body image, self-esteem, relationships with family and friends, and other related topics.  Catalyst provides a teaching and mentoring relationship with youth.  Evaluations of programs that mentor youth have provided evidence that quality relationships can lead to positive outcomes.
Northern Valley Catholic Social Services  (NVCSS) provides weekly services focusing on a range of subjects.  NVCSS provides classes on social responsibility, cultural diversity, sex and health education, teen parenting, and life skills.  Group sessions are provided to youth in Juvenile Hall after school and at lunchtime during the week.  NVCSS assists staff with Aggression Replacement Training (ART) groups.  ART is an intervention program, aimed at chronically aggressive 12 to 17 year olds, administered by trained staff to improve moral reasoning, aggression, and anger management.  The goal is to reduce the risk of recidivism by facilitating pro-social changes in youths' attitudes and behaviors.
Monitoring and drug testing of youth is an extremely important component in reducing recidivism, resulting in the department incurring costs for instant drug tests and/or toxicology lab fees.  In addition, drug testing and monitoring can be useful supervision tools for closely monitoring the behavior of at-risk youth, and can possibly deter future drug use and criminal behavior.  In order to identify youth who are in need of treatment, BCPD is committed to expanding its current drug testing program.  The drug testing of juvenile participants is regular and random.
Additional supportive services include vocational training, medical services, drug testing, various project participation, incentives, work experience, family planning and STDs/AIDS awareness, pet therapy, and independent living skills programs.  
</t>
  </si>
  <si>
    <t xml:space="preserve">Small incentives, such as gift cards, are provided to youth to promote and reward pro-social behaviors, including satisfactory program participation, regular school or program attendance, program homework completion, and/or program graduation.  Gift cards may include restaurant meals or paid admission to family activities to promote healthy and positive family bonding time.  Gas cards or bus passes are provided to youth and their families to remove transportation barriers that would otherwise hinder attendance in evidence-based programming.  On occasion, when other resources are exhausted or unavailable, gift cards are used to address youth social service needs and remove barriers to school or program participation.  Positive reinforcements, rewards, and incentives often increase pro-social behavior by recognizing a youth's efforts to engage in school and evidence-based programming.
</t>
  </si>
  <si>
    <t>The Butte County Juvenile crime rate has decreased 85% over the previous 10 years.  Our total arrest rate for felony, misdemeanor, and status offenses pursuant to DOJ data has fallen from 1150 arrests in 2011 to 203 arrests in 2020.  Since 2014, our year over year arrest rates have continued to stabilize. The decline in arrests has also reduced the number of juveniles placed on wardship probation since 2011.  When comparing 2020 and 2019 first time wardships, our numbers have dropped from the mid 20’s to the lower 20’s.  Our recidivism numbers increased slightly in our 6 (by 1) and 12 (by 4) month rates. The overall decline and stabilization of juvenile crime in Butte County can partially be attributed to the strategies applied in our county utilizing JJCPA and YOBG funding. The use of a validated risk/needs tool has allowed our agency to target and case plan the criminogenic needs of our higher risk population while diverting our lower risk populations to more appropriate diversion based programming. 
With the assistance of enhanced programming enabled by JJCPA and YOBG funding, the Butte County Probation Department has adopted a continuum of services including diversion classes, community service, restorative justice opportunities, general supervision, counseling, substance abuse use screening, electronic monitoring, gender specific programming and supervision, gang intervention, recreational activities, employment and vocational training, The Fresh Start Youth Farm, The Strengthening Families Program, detention services, the Butte County Probation Department Camp Program, and placement services. 
Funding is also applied to staff training and professional development in an effort to keep staff current on the latest trends of Evidenced Based Practices. 
In addition to these programs that are applied to our high risk population, funding is also being provided to the Boy and Girls Club of the North Valley to support preventative programming and reduce juvenile referrals to the criminal justice system.
Wardship Outcomes:
The 6 month felony/misdemeanor recidivism rate for the wardship population was 8.4% (based on 174 individual juveniles who began warship supervision for the first time between 1/1/2016 and 12/31/2020.
The 12 month felony/misdemeanor recidivism rate for the wardship population was 14.2% (based on 163 individual juveniles who began warship supervision for the first time between 1/1/2016 and 6/30/2020.</t>
  </si>
  <si>
    <t xml:space="preserve">The Butte County Probation Department Camp Program is a court-ordered program for juvenile offenders that has an emphasis on accountability and achievement.  The program is centered on a series of phases that prepare juveniles for re-integration into the community.  Additionally, the program is tailored around the individualized needs of the youth.  The goal of the Camp Program is rehabilitation through counseling and personal accountability, with the ultimate goal of reducing the chance of a relapse into criminal behavior.
Staff assigned to the Probation Department Camp Program complete intakes, conduct assessments, make referrals to collaborative and multidisciplinary services, and supervise youth both inside the custodial environment and out in the community.  Juvenile Hall staff directly oversee and mentor youth detained in the Juvenile Hall facility, ensuring the youth receive educational, vocational, medical, mental health, social, and community re-entry services in a safe and supportive environment.  Probation staff supervise juvenile offenders on formal probation, utilizing EBP and following each juvenile's case plan to ensure compliance with Court orders.  In addition, the Probation Officer provides updates to the Court by preparing and composing petitions, dispositional reports, and supplemental reports.  
</t>
  </si>
  <si>
    <t xml:space="preserve">The Boys and Girls Club of the North Valley operates expanded learning programs and activities for youth aged 12 to 17.  Facilities provide safe and supervised environments wherein professional youth development staff guide more than 200 youth members each day in positive and life-enhancing programs and activities.  The three teen centers in Butte County operate five days a week, and oftentimes on weekends, providing hours ranging from 20 to 30 hours a week during the school year and throughout the summer.
The Boys and Girls Club, under the direction of BCPD, provides staff services and related events to youth in and out of custody under the jurisdiction of Juvenile Court.  Services provided include: group facilitation of interactive journaling (evidence-based), workforce readiness, financial literacy, diversity programs, academic support, GED preparation, college exploration programs and tours, entrepreneurial opportunities, job skills training, health and wellness programs, relationship and resilience building programs, character and leadership development, service learning opportunities, arts, sports, fitness, and recreation programs.  The Boys and Girls Club provides two (2) staff daily to facilitate activities at Juvenile Hall, with each day of programming lasting over five hours.  There are also designated staff in the communities of Chico, Oroville, and Paradise to support youth transition.  Programs and services are specifically designed to meet the Boys and Girls Club's three priority outcome areas: Academic success - graduate from high school ready for college, trade school, military, or employment; Good character and citizenship - be an engaged citizen involved with the community, register to vote, and model strong character; and Healthy lifestyles - adopt a healthy diet, practice healthy lifestyle choices, and make a lifelong commitment to fitness.
</t>
  </si>
  <si>
    <t xml:space="preserve">BCPD, in coordination with the Butte County Office of Education (BCOE) Career Technical Education (CTE), oversees a vocational training class in welding for Camp youth.  The curriculum is developed by the BCOE/CTE welding instructor with the goal of readying participating youth for extended educational or vocational opportunities.  Youth learn shop safety, project planning, and basic welding and metal manufacturing techniques.  This project is designed to generate knowledge and evidenced-based vocational rehabilitation practices that improve employment rates and quality of employment for youth.
Butte County Juvenile Hall has benefitted greatly from its multiple years long relationship with Alliance For Workforce Development (AFWD).  In the County's Detention and Camp programs, AFWD has provided job seeking skills development to youth in after school and during school programming, as they also partner with Butte County Office of Education and the Table Mountain School.  Staff from AFWD engage in activities such as resume development, interviewing skills, job skills development, and other workshops with youth to increase their employability chances when they return to the community.  AFWD also supports youth in the Camp program with job placement opportunities when it is found to be appropriate in the youth's case plan and if they meet AFWD's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</si>
</sst>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hard@buttecounty.net" TargetMode="External"/><Relationship Id="rId1" Type="http://schemas.openxmlformats.org/officeDocument/2006/relationships/hyperlink" Target="mailto:smiller@buttecounty.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N27" sqref="N27:R27"/>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409</v>
      </c>
      <c r="B24" s="266"/>
      <c r="C24" s="266"/>
      <c r="D24" s="266"/>
      <c r="E24" s="267"/>
      <c r="F24" s="268">
        <v>44470</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Butte</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Butte</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Butte</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Butte</v>
      </c>
    </row>
    <row r="2" spans="1:2" x14ac:dyDescent="0.2">
      <c r="A2" t="s">
        <v>541</v>
      </c>
      <c r="B2" s="25">
        <f>Reportdate</f>
        <v>44470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Shelly Miller</v>
      </c>
    </row>
    <row r="10" spans="1:2" x14ac:dyDescent="0.2">
      <c r="A10" t="s">
        <v>218</v>
      </c>
      <c r="B10" t="str">
        <f>primarytitle</f>
        <v>Administrative Analyst</v>
      </c>
    </row>
    <row r="11" spans="1:2" x14ac:dyDescent="0.2">
      <c r="A11" t="s">
        <v>217</v>
      </c>
      <c r="B11" t="str">
        <f>primphone</f>
        <v>530-552-4325</v>
      </c>
    </row>
    <row r="12" spans="1:2" x14ac:dyDescent="0.2">
      <c r="A12" t="s">
        <v>193</v>
      </c>
      <c r="B12" s="10" t="str">
        <f>preemail</f>
        <v>smiller@buttecounty.net</v>
      </c>
    </row>
    <row r="13" spans="1:2" x14ac:dyDescent="0.2">
      <c r="A13" t="s">
        <v>365</v>
      </c>
      <c r="B13" t="str">
        <f>seccontact</f>
        <v>Jennifer Hard</v>
      </c>
    </row>
    <row r="14" spans="1:2" x14ac:dyDescent="0.2">
      <c r="A14" t="s">
        <v>366</v>
      </c>
      <c r="B14" t="str">
        <f>seccontitle</f>
        <v>Program Manager</v>
      </c>
    </row>
    <row r="15" spans="1:2" x14ac:dyDescent="0.2">
      <c r="A15" t="s">
        <v>367</v>
      </c>
      <c r="B15" t="str">
        <f>secphone</f>
        <v>530-552-4394</v>
      </c>
    </row>
    <row r="16" spans="1:2" x14ac:dyDescent="0.2">
      <c r="A16" t="s">
        <v>368</v>
      </c>
      <c r="B16" t="str">
        <f>secemail</f>
        <v>jhard@buttecounty.net</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866881</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866881</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Butte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Butte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Butte</v>
      </c>
      <c r="B2" s="25">
        <f>Reportdate</f>
        <v>44470</v>
      </c>
      <c r="C2" s="24" t="e">
        <f>Chief</f>
        <v>#REF!</v>
      </c>
      <c r="D2" t="e">
        <f>Chiefphone2</f>
        <v>#REF!</v>
      </c>
      <c r="E2" s="10" t="e">
        <f>Address</f>
        <v>#REF!</v>
      </c>
      <c r="F2" s="10" t="e">
        <f>City</f>
        <v>#REF!</v>
      </c>
      <c r="G2" s="9" t="e">
        <f>ZIP</f>
        <v>#REF!</v>
      </c>
      <c r="H2" s="10" t="e">
        <f>Chiefemail2</f>
        <v>#REF!</v>
      </c>
      <c r="I2" t="str">
        <f>primcontact</f>
        <v>Shelly Miller</v>
      </c>
      <c r="J2" t="str">
        <f>primarytitle</f>
        <v>Administrative Analyst</v>
      </c>
      <c r="K2" t="str">
        <f>primphone</f>
        <v>530-552-4325</v>
      </c>
      <c r="L2" s="10" t="str">
        <f>preemail</f>
        <v>smiller@buttecounty.net</v>
      </c>
      <c r="M2" t="str">
        <f>seccontact</f>
        <v>Jennifer Hard</v>
      </c>
      <c r="N2" t="str">
        <f>seccontitle</f>
        <v>Program Manager</v>
      </c>
      <c r="O2" t="str">
        <f>secphone</f>
        <v>530-552-4394</v>
      </c>
      <c r="P2" t="str">
        <f>secemail</f>
        <v>jhard@buttecounty.net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866881</v>
      </c>
      <c r="X2" s="11">
        <f>t1yobgserv</f>
        <v>0</v>
      </c>
      <c r="Y2" s="11">
        <f>t1yobgprof</f>
        <v>0</v>
      </c>
      <c r="Z2" s="11">
        <f>t1yobgcbo</f>
        <v>0</v>
      </c>
      <c r="AA2" s="11">
        <f>t1yobgequip</f>
        <v>0</v>
      </c>
      <c r="AB2" s="11">
        <f>t1yobgadmin</f>
        <v>0</v>
      </c>
      <c r="AC2" s="11">
        <f>t1yobgothr1</f>
        <v>0</v>
      </c>
      <c r="AD2" s="11">
        <f>t1yobgothr2</f>
        <v>0</v>
      </c>
      <c r="AE2" s="11">
        <f>t1yobgothr3</f>
        <v>0</v>
      </c>
      <c r="AF2" s="11">
        <f>t1yobgtot</f>
        <v>866881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Butte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Butte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J11" sqref="J11"/>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Butte</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16</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92</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J30" sqref="J30"/>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Butte</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92</v>
      </c>
      <c r="K7" s="360"/>
      <c r="L7" s="45"/>
      <c r="M7" s="45"/>
      <c r="N7" s="45"/>
      <c r="O7" s="92"/>
    </row>
    <row r="8" spans="1:37" ht="14.1" customHeight="1" x14ac:dyDescent="0.2">
      <c r="A8" s="91"/>
      <c r="B8" s="128"/>
      <c r="C8" s="128"/>
      <c r="D8" s="353" t="s">
        <v>890</v>
      </c>
      <c r="E8" s="354"/>
      <c r="F8" s="354"/>
      <c r="G8" s="354"/>
      <c r="H8" s="354"/>
      <c r="I8" s="355"/>
      <c r="J8" s="361"/>
      <c r="K8" s="362"/>
      <c r="L8" s="125"/>
      <c r="M8" s="125"/>
      <c r="N8" s="125"/>
      <c r="O8" s="126"/>
      <c r="P8" s="214"/>
    </row>
    <row r="9" spans="1:37" ht="14.1" customHeight="1" x14ac:dyDescent="0.2">
      <c r="A9" s="91"/>
      <c r="B9" s="128"/>
      <c r="C9" s="128"/>
      <c r="D9" s="356" t="s">
        <v>827</v>
      </c>
      <c r="E9" s="357"/>
      <c r="F9" s="357"/>
      <c r="G9" s="357"/>
      <c r="H9" s="357"/>
      <c r="I9" s="358"/>
      <c r="J9" s="363">
        <f>SUM(I7:J8)</f>
        <v>92</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22</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3</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32</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10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31</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1</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32</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16</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G12" sqref="G12:H1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Butte</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63</v>
      </c>
      <c r="H9" s="388"/>
      <c r="I9" s="183"/>
    </row>
    <row r="10" spans="1:21" ht="15" x14ac:dyDescent="0.2">
      <c r="A10" s="165"/>
      <c r="B10" s="206"/>
      <c r="C10" s="399" t="s">
        <v>872</v>
      </c>
      <c r="D10" s="399"/>
      <c r="E10" s="399"/>
      <c r="F10" s="399"/>
      <c r="G10" s="397">
        <v>140</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203</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Butte</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949</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zoomScaleNormal="100" workbookViewId="0">
      <selection activeCell="C15" sqref="C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Butte</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Butte</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Butte</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470</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513</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866881</v>
      </c>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866881</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950</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Butte</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937</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517</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c r="H184" s="451"/>
      <c r="I184" s="452"/>
      <c r="J184" s="452"/>
    </row>
    <row r="185" spans="1:20" x14ac:dyDescent="0.2">
      <c r="A185" s="447" t="s">
        <v>528</v>
      </c>
      <c r="B185" s="448"/>
      <c r="C185" s="448"/>
      <c r="D185" s="449"/>
      <c r="E185" s="434">
        <v>430</v>
      </c>
      <c r="F185" s="434"/>
      <c r="G185" s="435">
        <v>544</v>
      </c>
      <c r="H185" s="435"/>
      <c r="I185" s="450"/>
      <c r="J185" s="450"/>
    </row>
    <row r="186" spans="1:20" x14ac:dyDescent="0.2">
      <c r="A186" s="443" t="s">
        <v>529</v>
      </c>
      <c r="B186" s="444"/>
      <c r="C186" s="444"/>
      <c r="D186" s="445"/>
      <c r="E186" s="451">
        <v>4950</v>
      </c>
      <c r="F186" s="451"/>
      <c r="G186" s="451"/>
      <c r="H186" s="451"/>
      <c r="I186" s="452"/>
      <c r="J186" s="452"/>
    </row>
    <row r="187" spans="1:20" x14ac:dyDescent="0.2">
      <c r="A187" s="447" t="s">
        <v>530</v>
      </c>
      <c r="B187" s="448"/>
      <c r="C187" s="448"/>
      <c r="D187" s="449"/>
      <c r="E187" s="434">
        <v>30354</v>
      </c>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35734</v>
      </c>
      <c r="F194" s="439"/>
      <c r="G194" s="439">
        <f>SUM(G184:G193)</f>
        <v>544</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947</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Butte</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470</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t="s">
        <v>483</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v>59792</v>
      </c>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59792</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944</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Butte</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938</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t="s">
        <v>517</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v>89446</v>
      </c>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89446</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951</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Butte</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t="s">
        <v>506</v>
      </c>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t="s">
        <v>506</v>
      </c>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v>42</v>
      </c>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42</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952</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Butte</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939</v>
      </c>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t="s">
        <v>491</v>
      </c>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v>120</v>
      </c>
      <c r="H411" s="451"/>
      <c r="I411" s="452"/>
      <c r="J411" s="452"/>
    </row>
    <row r="412" spans="1:10" x14ac:dyDescent="0.2">
      <c r="A412" s="447" t="s">
        <v>528</v>
      </c>
      <c r="B412" s="448"/>
      <c r="C412" s="448"/>
      <c r="D412" s="449"/>
      <c r="E412" s="434"/>
      <c r="F412" s="434"/>
      <c r="G412" s="435">
        <v>492</v>
      </c>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612</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943</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Butte</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940</v>
      </c>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t="s">
        <v>482</v>
      </c>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v>114713</v>
      </c>
      <c r="H469" s="451"/>
      <c r="I469" s="452"/>
      <c r="J469" s="452"/>
    </row>
    <row r="470" spans="1:10" x14ac:dyDescent="0.2">
      <c r="A470" s="447" t="s">
        <v>528</v>
      </c>
      <c r="B470" s="448"/>
      <c r="C470" s="448"/>
      <c r="D470" s="449"/>
      <c r="E470" s="434"/>
      <c r="F470" s="434"/>
      <c r="G470" s="435">
        <v>18390</v>
      </c>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133103</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945</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Butte</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t="s">
        <v>942</v>
      </c>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t="s">
        <v>496</v>
      </c>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v>118</v>
      </c>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118</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948</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Butte</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t="s">
        <v>207</v>
      </c>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t="s">
        <v>517</v>
      </c>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v>469826</v>
      </c>
      <c r="H585" s="451"/>
      <c r="I585" s="452"/>
      <c r="J585" s="452"/>
    </row>
    <row r="586" spans="1:10" x14ac:dyDescent="0.2">
      <c r="A586" s="447" t="s">
        <v>528</v>
      </c>
      <c r="B586" s="448"/>
      <c r="C586" s="448"/>
      <c r="D586" s="449"/>
      <c r="E586" s="434"/>
      <c r="F586" s="434"/>
      <c r="G586" s="435">
        <v>44280</v>
      </c>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t="s">
        <v>941</v>
      </c>
      <c r="B592" s="432"/>
      <c r="C592" s="432"/>
      <c r="D592" s="433"/>
      <c r="E592" s="434"/>
      <c r="F592" s="434"/>
      <c r="G592" s="435">
        <v>67605</v>
      </c>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581711</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946</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Butte</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Butte</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Butte</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Butte</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Butte</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Butte</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237:J242 E191:F193 E940:F942 E244:F246 E295:J300 E302:F304 E353:J358 E360:F362 E411:J416 E418:F420 E469:J474 E476:F478 E527:J532 E534:F536 E585:J590 E592:F594 E643:J648 E650:F652 E701:J706 E708:F710 E759:J764 E766:F768 E817:J822 E824:F826 E875:J880 E882:F884 E933:J938 E184:J189">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topLeftCell="A7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Butte</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Butte</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Butte</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Butte</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Butte</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Butte</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Butte</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Butte</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Butte</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Butte</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Butte</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Butte</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Butte</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Butte</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Butte</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Butte</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0</v>
      </c>
      <c r="E10" s="130"/>
      <c r="F10" s="39"/>
      <c r="G10" s="569" t="s">
        <v>847</v>
      </c>
      <c r="H10" s="569"/>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92</v>
      </c>
      <c r="E17" s="39"/>
      <c r="F17" s="39"/>
      <c r="G17" s="564" t="s">
        <v>847</v>
      </c>
      <c r="H17" s="564"/>
      <c r="I17" s="565"/>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32</v>
      </c>
      <c r="E21" s="39"/>
      <c r="F21" s="39"/>
      <c r="G21" s="564" t="s">
        <v>847</v>
      </c>
      <c r="H21" s="564"/>
      <c r="I21" s="565"/>
      <c r="J21" s="173">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203</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Miller, Shelly</cp:lastModifiedBy>
  <cp:lastPrinted>2021-09-28T15:32:59Z</cp:lastPrinted>
  <dcterms:created xsi:type="dcterms:W3CDTF">2010-06-09T19:05:00Z</dcterms:created>
  <dcterms:modified xsi:type="dcterms:W3CDTF">2021-09-29T21:30:23Z</dcterms:modified>
</cp:coreProperties>
</file>