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P:\(H)-PROGRAMS-CPGP\JJCPA &amp; YOBG\AB 1998 - JJCPA &amp; YOBG COMBINED\3- Templates\"/>
    </mc:Choice>
  </mc:AlternateContent>
  <xr:revisionPtr revIDLastSave="0" documentId="13_ncr:1_{2A81F76A-C538-4042-A825-C90498E0D320}" xr6:coauthVersionLast="46" xr6:coauthVersionMax="4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<sst xmlns="http://schemas.openxmlformats.org/spreadsheetml/2006/main" count="2365" uniqueCount="929">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</sst>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F24" sqref="F24:J2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c r="B24" s="266"/>
      <c r="C24" s="266"/>
      <c r="D24" s="266"/>
      <c r="E24" s="267"/>
      <c r="F24" s="268"/>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c r="B27" s="252"/>
      <c r="C27" s="252"/>
      <c r="D27" s="252"/>
      <c r="E27" s="253"/>
      <c r="F27" s="251"/>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c r="B29" s="242"/>
      <c r="C29" s="243"/>
      <c r="D29" s="254"/>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c r="B32" s="245"/>
      <c r="C32" s="245"/>
      <c r="D32" s="245"/>
      <c r="E32" s="245"/>
      <c r="F32" s="244"/>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c r="B34" s="242"/>
      <c r="C34" s="243"/>
      <c r="D34" s="263"/>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horizontalDpi="300" verticalDpi="300" copies="2" r:id="rId1"/>
  <headerFooter>
    <oddFooter>&amp;L&amp;F</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f>County</f>
        <v>0</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f>County</f>
        <v>0</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f>County</f>
        <v>0</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f>County</f>
        <v>0</v>
      </c>
    </row>
    <row r="2" spans="1:2" x14ac:dyDescent="0.2">
      <c r="A2" t="s">
        <v>541</v>
      </c>
      <c r="B2" s="25">
        <f>Reportdate</f>
        <v>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f>primcontact</f>
        <v>0</v>
      </c>
    </row>
    <row r="10" spans="1:2" x14ac:dyDescent="0.2">
      <c r="A10" t="s">
        <v>218</v>
      </c>
      <c r="B10">
        <f>primarytitle</f>
        <v>0</v>
      </c>
    </row>
    <row r="11" spans="1:2" x14ac:dyDescent="0.2">
      <c r="A11" t="s">
        <v>217</v>
      </c>
      <c r="B11">
        <f>primphone</f>
        <v>0</v>
      </c>
    </row>
    <row r="12" spans="1:2" x14ac:dyDescent="0.2">
      <c r="A12" t="s">
        <v>193</v>
      </c>
      <c r="B12" s="10">
        <f>preemail</f>
        <v>0</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f>County</f>
        <v>0</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f>County</f>
        <v>0</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f>County</f>
        <v>0</v>
      </c>
      <c r="B2" s="25">
        <f>Reportdate</f>
        <v>0</v>
      </c>
      <c r="C2" s="24" t="e">
        <f>Chief</f>
        <v>#REF!</v>
      </c>
      <c r="D2" t="e">
        <f>Chiefphone2</f>
        <v>#REF!</v>
      </c>
      <c r="E2" s="10" t="e">
        <f>Address</f>
        <v>#REF!</v>
      </c>
      <c r="F2" s="10" t="e">
        <f>City</f>
        <v>#REF!</v>
      </c>
      <c r="G2" s="9" t="e">
        <f>ZIP</f>
        <v>#REF!</v>
      </c>
      <c r="H2" s="10" t="e">
        <f>Chiefemail2</f>
        <v>#REF!</v>
      </c>
      <c r="I2">
        <f>primcontact</f>
        <v>0</v>
      </c>
      <c r="J2">
        <f>primarytitle</f>
        <v>0</v>
      </c>
      <c r="K2">
        <f>primphone</f>
        <v>0</v>
      </c>
      <c r="L2" s="10">
        <f>preemail</f>
        <v>0</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f>County</f>
        <v>0</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f>County</f>
        <v>0</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4" activePane="bottomLeft" state="frozen"/>
      <selection pane="bottomLeft" sqref="A1:XFD1048576"/>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f>'CONTACT INFORMATION'!$A$24</f>
        <v>0</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c r="J14" s="291"/>
      <c r="K14" s="97"/>
      <c r="L14" s="97"/>
      <c r="M14" s="97"/>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f>SUM(I14:J15)</f>
        <v>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f>SUM(I20:J26)</f>
        <v>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D13" sqref="D13:I1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f>'CONTACT INFORMATION'!$A$24</f>
        <v>0</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c r="K7" s="360"/>
      <c r="L7" s="45"/>
      <c r="M7" s="45"/>
      <c r="N7" s="45"/>
      <c r="O7" s="92"/>
    </row>
    <row r="8" spans="1:37" ht="14.1" customHeight="1" x14ac:dyDescent="0.2">
      <c r="A8" s="91"/>
      <c r="B8" s="128"/>
      <c r="C8" s="128"/>
      <c r="D8" s="353" t="s">
        <v>890</v>
      </c>
      <c r="E8" s="354"/>
      <c r="F8" s="354"/>
      <c r="G8" s="354"/>
      <c r="H8" s="354"/>
      <c r="I8" s="355"/>
      <c r="J8" s="361"/>
      <c r="K8" s="362"/>
      <c r="L8" s="125"/>
      <c r="M8" s="125"/>
      <c r="N8" s="125"/>
      <c r="O8" s="126"/>
      <c r="P8" s="214"/>
    </row>
    <row r="9" spans="1:37" ht="14.1" customHeight="1" x14ac:dyDescent="0.2">
      <c r="A9" s="91"/>
      <c r="B9" s="128"/>
      <c r="C9" s="128"/>
      <c r="D9" s="356" t="s">
        <v>827</v>
      </c>
      <c r="E9" s="357"/>
      <c r="F9" s="357"/>
      <c r="G9" s="357"/>
      <c r="H9" s="357"/>
      <c r="I9" s="358"/>
      <c r="J9" s="363">
        <f>SUM(I7:J8)</f>
        <v>0</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0</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c r="K32" s="372"/>
      <c r="L32" s="125"/>
      <c r="M32" s="125"/>
      <c r="N32" s="125"/>
      <c r="O32" s="126"/>
      <c r="P32" s="214"/>
    </row>
    <row r="33" spans="1:37" ht="14.1" customHeight="1" x14ac:dyDescent="0.2">
      <c r="A33" s="91"/>
      <c r="B33" s="45"/>
      <c r="C33" s="45"/>
      <c r="D33" s="329" t="s">
        <v>815</v>
      </c>
      <c r="E33" s="330"/>
      <c r="F33" s="330"/>
      <c r="G33" s="330"/>
      <c r="H33" s="330"/>
      <c r="I33" s="370"/>
      <c r="J33" s="335"/>
      <c r="K33" s="336"/>
      <c r="L33" s="125"/>
      <c r="M33" s="125"/>
      <c r="N33" s="125"/>
      <c r="O33" s="126"/>
      <c r="P33" s="214"/>
    </row>
    <row r="34" spans="1:37" ht="14.1" customHeight="1" x14ac:dyDescent="0.2">
      <c r="A34" s="91"/>
      <c r="B34" s="45"/>
      <c r="C34" s="45"/>
      <c r="D34" s="340" t="s">
        <v>827</v>
      </c>
      <c r="E34" s="340"/>
      <c r="F34" s="340"/>
      <c r="G34" s="340"/>
      <c r="H34" s="340"/>
      <c r="I34" s="340"/>
      <c r="J34" s="337">
        <f>SUM(J32:K33)</f>
        <v>0</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0</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K28" sqref="K2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f>'CONTACT INFORMATION'!$A$24</f>
        <v>0</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c r="H9" s="388"/>
      <c r="I9" s="183"/>
    </row>
    <row r="10" spans="1:21" ht="15" x14ac:dyDescent="0.2">
      <c r="A10" s="165"/>
      <c r="B10" s="206"/>
      <c r="C10" s="399" t="s">
        <v>872</v>
      </c>
      <c r="D10" s="399"/>
      <c r="E10" s="399"/>
      <c r="F10" s="399"/>
      <c r="G10" s="397"/>
      <c r="H10" s="397"/>
      <c r="I10" s="183"/>
    </row>
    <row r="11" spans="1:21" ht="15" x14ac:dyDescent="0.2">
      <c r="A11" s="165"/>
      <c r="B11" s="206"/>
      <c r="C11" s="398" t="s">
        <v>873</v>
      </c>
      <c r="D11" s="398"/>
      <c r="E11" s="398"/>
      <c r="F11" s="398"/>
      <c r="G11" s="388"/>
      <c r="H11" s="388"/>
      <c r="I11" s="183"/>
    </row>
    <row r="12" spans="1:21" ht="15" x14ac:dyDescent="0.25">
      <c r="A12" s="165"/>
      <c r="B12" s="177"/>
      <c r="C12" s="298" t="s">
        <v>827</v>
      </c>
      <c r="D12" s="298"/>
      <c r="E12" s="298"/>
      <c r="F12" s="298"/>
      <c r="G12" s="394">
        <f>SUM(G9:H11)</f>
        <v>0</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c r="H16" s="388"/>
      <c r="I16" s="98"/>
    </row>
    <row r="17" spans="1:9" ht="14.25" x14ac:dyDescent="0.2">
      <c r="A17" s="102"/>
      <c r="B17" s="128"/>
      <c r="C17" s="296" t="s">
        <v>815</v>
      </c>
      <c r="D17" s="296"/>
      <c r="E17" s="296"/>
      <c r="F17" s="296"/>
      <c r="G17" s="397"/>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f>'CONTACT INFORMATION'!$A$24</f>
        <v>0</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J115" sqref="J11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f>'CONTACT INFORMATION'!$A$24</f>
        <v>0</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f>'CONTACT INFORMATION'!$A$24</f>
        <v>0</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f>'CONTACT INFORMATION'!$A$24</f>
        <v>0</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f>'CONTACT INFORMATION'!$A$24</f>
        <v>0</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0</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f>'CONTACT INFORMATION'!$A$24</f>
        <v>0</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f>'CONTACT INFORMATION'!$A$24</f>
        <v>0</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f>'CONTACT INFORMATION'!$A$24</f>
        <v>0</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f>'CONTACT INFORMATION'!$A$24</f>
        <v>0</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f>'CONTACT INFORMATION'!$A$24</f>
        <v>0</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f>'CONTACT INFORMATION'!$A$24</f>
        <v>0</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f>'CONTACT INFORMATION'!$A$24</f>
        <v>0</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f>'CONTACT INFORMATION'!$A$24</f>
        <v>0</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f>'CONTACT INFORMATION'!$A$24</f>
        <v>0</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f>'CONTACT INFORMATION'!$A$24</f>
        <v>0</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f>'CONTACT INFORMATION'!$A$24</f>
        <v>0</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f>'CONTACT INFORMATION'!$A$24</f>
        <v>0</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f>'CONTACT INFORMATION'!$A$24</f>
        <v>0</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f>'CONTACT INFORMATION'!$A$24</f>
        <v>0</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f>'CONTACT INFORMATION'!$A$24</f>
        <v>0</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f>'CONTACT INFORMATION'!$A$24</f>
        <v>0</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f>'CONTACT INFORMATION'!$A$24</f>
        <v>0</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f>'CONTACT INFORMATION'!$A$24</f>
        <v>0</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f>'CONTACT INFORMATION'!$A$24</f>
        <v>0</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f>'CONTACT INFORMATION'!$A$24</f>
        <v>0</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f>'CONTACT INFORMATION'!$A$24</f>
        <v>0</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f>'CONTACT INFORMATION'!$A$24</f>
        <v>0</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f>'CONTACT INFORMATION'!$A$24</f>
        <v>0</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f>'CONTACT INFORMATION'!$A$24</f>
        <v>0</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f>'CONTACT INFORMATION'!$A$24</f>
        <v>0</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f>'CONTACT INFORMATION'!$A$24</f>
        <v>0</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f>'CONTACT INFORMATION'!$A$24</f>
        <v>0</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f>'CONTACT INFORMATION'!$A$24</f>
        <v>0</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f>'CONTACT INFORMATION'!$A$24</f>
        <v>0</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0</v>
      </c>
      <c r="E10" s="130"/>
      <c r="F10" s="39"/>
      <c r="G10" s="569" t="s">
        <v>847</v>
      </c>
      <c r="H10" s="569"/>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0</v>
      </c>
      <c r="E17" s="39"/>
      <c r="F17" s="39"/>
      <c r="G17" s="564" t="s">
        <v>847</v>
      </c>
      <c r="H17" s="564"/>
      <c r="I17" s="565"/>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0</v>
      </c>
      <c r="E21" s="39"/>
      <c r="F21" s="39"/>
      <c r="G21" s="564" t="s">
        <v>847</v>
      </c>
      <c r="H21" s="564"/>
      <c r="I21" s="565"/>
      <c r="J21" s="173">
        <f>'REPORT 3'!$J$44</f>
        <v>0</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0</v>
      </c>
      <c r="G28" s="564" t="s">
        <v>847</v>
      </c>
      <c r="H28" s="564"/>
      <c r="I28" s="565"/>
      <c r="J28" s="175">
        <f>'ARREST REPORT'!$G$18</f>
        <v>0</v>
      </c>
    </row>
    <row r="31" spans="1:10" ht="15" x14ac:dyDescent="0.25">
      <c r="G31" s="566" t="s">
        <v>816</v>
      </c>
      <c r="H31" s="566"/>
      <c r="I31" s="567"/>
      <c r="J31" s="171" t="s">
        <v>827</v>
      </c>
    </row>
    <row r="32" spans="1:10" s="1" customFormat="1" ht="15" x14ac:dyDescent="0.25">
      <c r="G32" s="564" t="s">
        <v>847</v>
      </c>
      <c r="H32" s="564"/>
      <c r="I32" s="565"/>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2022-07-07T23:35:21Z</dcterms:modified>
</cp:coreProperties>
</file>